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ong\Desktop\"/>
    </mc:Choice>
  </mc:AlternateContent>
  <bookViews>
    <workbookView xWindow="0" yWindow="0" windowWidth="17115" windowHeight="6795"/>
  </bookViews>
  <sheets>
    <sheet name="สรุปการมีงานทำ57_ณ1กค59" sheetId="1" r:id="rId1"/>
  </sheets>
  <definedNames>
    <definedName name="_xlnm.Print_Titles" localSheetId="0">สรุปการมีงานทำ57_ณ1กค59!$14:$17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74" i="1" l="1"/>
  <c r="AL73" i="1"/>
  <c r="AD73" i="1"/>
  <c r="AE73" i="1" s="1"/>
  <c r="Z73" i="1"/>
  <c r="AA73" i="1" s="1"/>
  <c r="W73" i="1"/>
  <c r="V73" i="1"/>
  <c r="U73" i="1"/>
  <c r="Q73" i="1"/>
  <c r="P73" i="1"/>
  <c r="F73" i="1"/>
  <c r="AL72" i="1"/>
  <c r="AE72" i="1"/>
  <c r="AD72" i="1"/>
  <c r="AA72" i="1"/>
  <c r="Z72" i="1"/>
  <c r="W72" i="1"/>
  <c r="V72" i="1"/>
  <c r="U72" i="1"/>
  <c r="Q72" i="1"/>
  <c r="P72" i="1"/>
  <c r="F72" i="1"/>
  <c r="AL71" i="1"/>
  <c r="AD71" i="1"/>
  <c r="AE71" i="1" s="1"/>
  <c r="Z71" i="1"/>
  <c r="AA71" i="1" s="1"/>
  <c r="W71" i="1"/>
  <c r="V71" i="1"/>
  <c r="U71" i="1"/>
  <c r="Q71" i="1"/>
  <c r="P71" i="1"/>
  <c r="F71" i="1"/>
  <c r="AL70" i="1"/>
  <c r="AE70" i="1"/>
  <c r="AD70" i="1"/>
  <c r="AA70" i="1"/>
  <c r="Z70" i="1"/>
  <c r="W70" i="1"/>
  <c r="V70" i="1"/>
  <c r="U70" i="1"/>
  <c r="Q70" i="1"/>
  <c r="P70" i="1"/>
  <c r="F70" i="1"/>
  <c r="AL69" i="1"/>
  <c r="AD69" i="1"/>
  <c r="AE69" i="1" s="1"/>
  <c r="Z69" i="1"/>
  <c r="AA69" i="1" s="1"/>
  <c r="U69" i="1"/>
  <c r="Q69" i="1"/>
  <c r="P69" i="1"/>
  <c r="O69" i="1"/>
  <c r="N69" i="1"/>
  <c r="M69" i="1"/>
  <c r="H69" i="1"/>
  <c r="E69" i="1"/>
  <c r="V69" i="1" s="1"/>
  <c r="D69" i="1"/>
  <c r="F69" i="1" s="1"/>
  <c r="AL68" i="1"/>
  <c r="AE68" i="1"/>
  <c r="AD68" i="1"/>
  <c r="AA68" i="1"/>
  <c r="Z68" i="1"/>
  <c r="W68" i="1"/>
  <c r="V68" i="1"/>
  <c r="U68" i="1"/>
  <c r="Q68" i="1"/>
  <c r="P68" i="1"/>
  <c r="F68" i="1"/>
  <c r="AL67" i="1"/>
  <c r="AD67" i="1"/>
  <c r="AE67" i="1" s="1"/>
  <c r="Z67" i="1"/>
  <c r="AA67" i="1" s="1"/>
  <c r="W67" i="1"/>
  <c r="V67" i="1"/>
  <c r="U67" i="1"/>
  <c r="Q67" i="1"/>
  <c r="P67" i="1"/>
  <c r="F67" i="1"/>
  <c r="AL66" i="1"/>
  <c r="AE66" i="1"/>
  <c r="AD66" i="1"/>
  <c r="AA66" i="1"/>
  <c r="Z66" i="1"/>
  <c r="W66" i="1"/>
  <c r="V66" i="1"/>
  <c r="U66" i="1"/>
  <c r="Q66" i="1"/>
  <c r="P66" i="1"/>
  <c r="F66" i="1"/>
  <c r="AL65" i="1"/>
  <c r="AD65" i="1"/>
  <c r="AE65" i="1" s="1"/>
  <c r="Z65" i="1"/>
  <c r="AA65" i="1" s="1"/>
  <c r="W65" i="1"/>
  <c r="V65" i="1"/>
  <c r="U65" i="1"/>
  <c r="Q65" i="1"/>
  <c r="P65" i="1"/>
  <c r="F65" i="1"/>
  <c r="AL64" i="1"/>
  <c r="AE64" i="1"/>
  <c r="AD64" i="1"/>
  <c r="AA64" i="1"/>
  <c r="Z64" i="1"/>
  <c r="W64" i="1"/>
  <c r="V64" i="1"/>
  <c r="U64" i="1"/>
  <c r="Q64" i="1"/>
  <c r="P64" i="1"/>
  <c r="F64" i="1"/>
  <c r="AL63" i="1"/>
  <c r="AD63" i="1"/>
  <c r="AE63" i="1" s="1"/>
  <c r="Z63" i="1"/>
  <c r="AA63" i="1" s="1"/>
  <c r="W63" i="1"/>
  <c r="V63" i="1"/>
  <c r="U63" i="1"/>
  <c r="Q63" i="1"/>
  <c r="P63" i="1"/>
  <c r="F63" i="1"/>
  <c r="AL62" i="1"/>
  <c r="AE62" i="1"/>
  <c r="AD62" i="1"/>
  <c r="AA62" i="1"/>
  <c r="Z62" i="1"/>
  <c r="W62" i="1"/>
  <c r="V62" i="1"/>
  <c r="U62" i="1"/>
  <c r="Q62" i="1"/>
  <c r="P62" i="1"/>
  <c r="F62" i="1"/>
  <c r="AL61" i="1"/>
  <c r="AD61" i="1"/>
  <c r="AE61" i="1" s="1"/>
  <c r="Z61" i="1"/>
  <c r="AA61" i="1" s="1"/>
  <c r="W61" i="1"/>
  <c r="V61" i="1"/>
  <c r="U61" i="1"/>
  <c r="Q61" i="1"/>
  <c r="P61" i="1"/>
  <c r="F61" i="1"/>
  <c r="AL60" i="1"/>
  <c r="AE60" i="1"/>
  <c r="AD60" i="1"/>
  <c r="AA60" i="1"/>
  <c r="Z60" i="1"/>
  <c r="W60" i="1"/>
  <c r="V60" i="1"/>
  <c r="U60" i="1"/>
  <c r="Q60" i="1"/>
  <c r="P60" i="1"/>
  <c r="F60" i="1"/>
  <c r="AL59" i="1"/>
  <c r="AD59" i="1"/>
  <c r="AE59" i="1" s="1"/>
  <c r="Z59" i="1"/>
  <c r="AA59" i="1" s="1"/>
  <c r="W59" i="1"/>
  <c r="V59" i="1"/>
  <c r="U59" i="1"/>
  <c r="Q59" i="1"/>
  <c r="P59" i="1"/>
  <c r="F59" i="1"/>
  <c r="AL58" i="1"/>
  <c r="AE58" i="1"/>
  <c r="AD58" i="1"/>
  <c r="AA58" i="1"/>
  <c r="Z58" i="1"/>
  <c r="W58" i="1"/>
  <c r="V58" i="1"/>
  <c r="U58" i="1"/>
  <c r="Q58" i="1"/>
  <c r="P58" i="1"/>
  <c r="F58" i="1"/>
  <c r="AL57" i="1"/>
  <c r="AD57" i="1"/>
  <c r="AE57" i="1" s="1"/>
  <c r="Z57" i="1"/>
  <c r="AA57" i="1" s="1"/>
  <c r="W57" i="1"/>
  <c r="V57" i="1"/>
  <c r="U57" i="1"/>
  <c r="Q57" i="1"/>
  <c r="P57" i="1"/>
  <c r="F57" i="1"/>
  <c r="AL56" i="1"/>
  <c r="AD56" i="1"/>
  <c r="AE56" i="1" s="1"/>
  <c r="Z56" i="1"/>
  <c r="AA56" i="1" s="1"/>
  <c r="W56" i="1"/>
  <c r="V56" i="1"/>
  <c r="U56" i="1"/>
  <c r="Q56" i="1"/>
  <c r="P56" i="1"/>
  <c r="F56" i="1"/>
  <c r="AL55" i="1"/>
  <c r="AD55" i="1"/>
  <c r="AE55" i="1" s="1"/>
  <c r="Z55" i="1"/>
  <c r="AA55" i="1" s="1"/>
  <c r="W55" i="1"/>
  <c r="V55" i="1"/>
  <c r="U55" i="1"/>
  <c r="Q55" i="1"/>
  <c r="P55" i="1"/>
  <c r="F55" i="1"/>
  <c r="AL54" i="1"/>
  <c r="AD54" i="1"/>
  <c r="AE54" i="1" s="1"/>
  <c r="Z54" i="1"/>
  <c r="AA54" i="1" s="1"/>
  <c r="W54" i="1"/>
  <c r="V54" i="1"/>
  <c r="U54" i="1"/>
  <c r="Q54" i="1"/>
  <c r="P54" i="1"/>
  <c r="F54" i="1"/>
  <c r="AL53" i="1"/>
  <c r="AD53" i="1"/>
  <c r="AE53" i="1" s="1"/>
  <c r="Z53" i="1"/>
  <c r="AA53" i="1" s="1"/>
  <c r="W53" i="1"/>
  <c r="V53" i="1"/>
  <c r="U53" i="1"/>
  <c r="Q53" i="1"/>
  <c r="P53" i="1"/>
  <c r="F53" i="1"/>
  <c r="AL52" i="1"/>
  <c r="AD52" i="1"/>
  <c r="AE52" i="1" s="1"/>
  <c r="Z52" i="1"/>
  <c r="AA52" i="1" s="1"/>
  <c r="W52" i="1"/>
  <c r="V52" i="1"/>
  <c r="U52" i="1"/>
  <c r="Q52" i="1"/>
  <c r="P52" i="1"/>
  <c r="F52" i="1"/>
  <c r="AL51" i="1"/>
  <c r="AD51" i="1"/>
  <c r="AE51" i="1" s="1"/>
  <c r="Z51" i="1"/>
  <c r="AA51" i="1" s="1"/>
  <c r="W51" i="1"/>
  <c r="V51" i="1"/>
  <c r="U51" i="1"/>
  <c r="Q51" i="1"/>
  <c r="P51" i="1"/>
  <c r="F51" i="1"/>
  <c r="AL50" i="1"/>
  <c r="AD50" i="1"/>
  <c r="AE50" i="1" s="1"/>
  <c r="Z50" i="1"/>
  <c r="AA50" i="1" s="1"/>
  <c r="W50" i="1"/>
  <c r="V50" i="1"/>
  <c r="U50" i="1"/>
  <c r="Q50" i="1"/>
  <c r="P50" i="1"/>
  <c r="F50" i="1"/>
  <c r="AL49" i="1"/>
  <c r="AE49" i="1"/>
  <c r="AD49" i="1"/>
  <c r="AA49" i="1"/>
  <c r="Z49" i="1"/>
  <c r="W49" i="1"/>
  <c r="V49" i="1"/>
  <c r="U49" i="1"/>
  <c r="Q49" i="1"/>
  <c r="P49" i="1"/>
  <c r="F49" i="1"/>
  <c r="AL48" i="1"/>
  <c r="AD48" i="1"/>
  <c r="AE48" i="1" s="1"/>
  <c r="Z48" i="1"/>
  <c r="AA48" i="1" s="1"/>
  <c r="W48" i="1"/>
  <c r="V48" i="1"/>
  <c r="U48" i="1"/>
  <c r="Q48" i="1"/>
  <c r="P48" i="1"/>
  <c r="F48" i="1"/>
  <c r="AL47" i="1"/>
  <c r="AD47" i="1"/>
  <c r="AE47" i="1" s="1"/>
  <c r="Z47" i="1"/>
  <c r="AA47" i="1" s="1"/>
  <c r="W47" i="1"/>
  <c r="V47" i="1"/>
  <c r="U47" i="1"/>
  <c r="Q47" i="1"/>
  <c r="P47" i="1"/>
  <c r="F47" i="1"/>
  <c r="AL46" i="1"/>
  <c r="AD46" i="1"/>
  <c r="AE46" i="1" s="1"/>
  <c r="Z46" i="1"/>
  <c r="AA46" i="1" s="1"/>
  <c r="W46" i="1"/>
  <c r="V46" i="1"/>
  <c r="U46" i="1"/>
  <c r="Q46" i="1"/>
  <c r="P46" i="1"/>
  <c r="F46" i="1"/>
  <c r="AL45" i="1"/>
  <c r="AE45" i="1"/>
  <c r="AD45" i="1"/>
  <c r="AA45" i="1"/>
  <c r="Z45" i="1"/>
  <c r="W45" i="1"/>
  <c r="V45" i="1"/>
  <c r="U45" i="1"/>
  <c r="Q45" i="1"/>
  <c r="P45" i="1"/>
  <c r="F45" i="1"/>
  <c r="AL44" i="1"/>
  <c r="AD44" i="1"/>
  <c r="AE44" i="1" s="1"/>
  <c r="Z44" i="1"/>
  <c r="AA44" i="1" s="1"/>
  <c r="W44" i="1"/>
  <c r="V44" i="1"/>
  <c r="U44" i="1"/>
  <c r="Q44" i="1"/>
  <c r="P44" i="1"/>
  <c r="F44" i="1"/>
  <c r="AL43" i="1"/>
  <c r="AE43" i="1"/>
  <c r="AD43" i="1"/>
  <c r="AA43" i="1"/>
  <c r="Z43" i="1"/>
  <c r="W43" i="1"/>
  <c r="V43" i="1"/>
  <c r="U43" i="1"/>
  <c r="Q43" i="1"/>
  <c r="P43" i="1"/>
  <c r="F43" i="1"/>
  <c r="AL42" i="1"/>
  <c r="AD42" i="1"/>
  <c r="AE42" i="1" s="1"/>
  <c r="Z42" i="1"/>
  <c r="AA42" i="1" s="1"/>
  <c r="W42" i="1"/>
  <c r="V42" i="1"/>
  <c r="U42" i="1"/>
  <c r="Q42" i="1"/>
  <c r="P42" i="1"/>
  <c r="F42" i="1"/>
  <c r="AL41" i="1"/>
  <c r="AK41" i="1"/>
  <c r="AJ41" i="1"/>
  <c r="AI41" i="1"/>
  <c r="AH41" i="1"/>
  <c r="AG41" i="1"/>
  <c r="AF41" i="1"/>
  <c r="AD41" i="1"/>
  <c r="AB41" i="1"/>
  <c r="AB74" i="1" s="1"/>
  <c r="Z41" i="1"/>
  <c r="Y41" i="1"/>
  <c r="Y74" i="1" s="1"/>
  <c r="X41" i="1"/>
  <c r="AA41" i="1" s="1"/>
  <c r="T41" i="1"/>
  <c r="T74" i="1" s="1"/>
  <c r="S41" i="1"/>
  <c r="S74" i="1" s="1"/>
  <c r="R41" i="1"/>
  <c r="U41" i="1" s="1"/>
  <c r="O41" i="1"/>
  <c r="O74" i="1" s="1"/>
  <c r="N41" i="1"/>
  <c r="N74" i="1" s="1"/>
  <c r="M41" i="1"/>
  <c r="M74" i="1" s="1"/>
  <c r="L41" i="1"/>
  <c r="L74" i="1" s="1"/>
  <c r="K41" i="1"/>
  <c r="K74" i="1" s="1"/>
  <c r="J41" i="1"/>
  <c r="J74" i="1" s="1"/>
  <c r="I41" i="1"/>
  <c r="I74" i="1" s="1"/>
  <c r="H41" i="1"/>
  <c r="H74" i="1" s="1"/>
  <c r="G41" i="1"/>
  <c r="G74" i="1" s="1"/>
  <c r="E41" i="1"/>
  <c r="E74" i="1" s="1"/>
  <c r="F74" i="1" s="1"/>
  <c r="D41" i="1"/>
  <c r="D74" i="1" s="1"/>
  <c r="AL40" i="1"/>
  <c r="AD40" i="1"/>
  <c r="AE40" i="1" s="1"/>
  <c r="Z40" i="1"/>
  <c r="AA40" i="1" s="1"/>
  <c r="W40" i="1"/>
  <c r="V40" i="1"/>
  <c r="U40" i="1"/>
  <c r="Q40" i="1"/>
  <c r="P40" i="1"/>
  <c r="F40" i="1"/>
  <c r="AL39" i="1"/>
  <c r="AD39" i="1"/>
  <c r="AE39" i="1" s="1"/>
  <c r="Z39" i="1"/>
  <c r="AA39" i="1" s="1"/>
  <c r="W39" i="1"/>
  <c r="V39" i="1"/>
  <c r="U39" i="1"/>
  <c r="Q39" i="1"/>
  <c r="P39" i="1"/>
  <c r="F39" i="1"/>
  <c r="AL38" i="1"/>
  <c r="AD38" i="1"/>
  <c r="AE38" i="1" s="1"/>
  <c r="Z38" i="1"/>
  <c r="AA38" i="1" s="1"/>
  <c r="W38" i="1"/>
  <c r="V38" i="1"/>
  <c r="U38" i="1"/>
  <c r="Q38" i="1"/>
  <c r="P38" i="1"/>
  <c r="F38" i="1"/>
  <c r="AL37" i="1"/>
  <c r="AD37" i="1"/>
  <c r="AE37" i="1" s="1"/>
  <c r="Z37" i="1"/>
  <c r="Y37" i="1"/>
  <c r="X37" i="1"/>
  <c r="AA37" i="1" s="1"/>
  <c r="U37" i="1"/>
  <c r="O37" i="1"/>
  <c r="N37" i="1"/>
  <c r="M37" i="1"/>
  <c r="L37" i="1"/>
  <c r="K37" i="1"/>
  <c r="J37" i="1"/>
  <c r="P37" i="1" s="1"/>
  <c r="I37" i="1"/>
  <c r="H37" i="1"/>
  <c r="G37" i="1"/>
  <c r="W37" i="1" s="1"/>
  <c r="E37" i="1"/>
  <c r="F37" i="1" s="1"/>
  <c r="D37" i="1"/>
  <c r="AL36" i="1"/>
  <c r="AD36" i="1"/>
  <c r="AE36" i="1" s="1"/>
  <c r="Z36" i="1"/>
  <c r="AA36" i="1" s="1"/>
  <c r="W36" i="1"/>
  <c r="V36" i="1"/>
  <c r="U36" i="1"/>
  <c r="Q36" i="1"/>
  <c r="P36" i="1"/>
  <c r="F36" i="1"/>
  <c r="AL35" i="1"/>
  <c r="AD35" i="1"/>
  <c r="AE35" i="1" s="1"/>
  <c r="Z35" i="1"/>
  <c r="AA35" i="1" s="1"/>
  <c r="W35" i="1"/>
  <c r="V35" i="1"/>
  <c r="U35" i="1"/>
  <c r="Q35" i="1"/>
  <c r="P35" i="1"/>
  <c r="F35" i="1"/>
  <c r="AL34" i="1"/>
  <c r="AD34" i="1"/>
  <c r="AE34" i="1" s="1"/>
  <c r="Z34" i="1"/>
  <c r="AA34" i="1" s="1"/>
  <c r="W34" i="1"/>
  <c r="V34" i="1"/>
  <c r="U34" i="1"/>
  <c r="Q34" i="1"/>
  <c r="P34" i="1"/>
  <c r="F34" i="1"/>
  <c r="AL33" i="1"/>
  <c r="AD33" i="1"/>
  <c r="AE33" i="1" s="1"/>
  <c r="Z33" i="1"/>
  <c r="AA33" i="1" s="1"/>
  <c r="W33" i="1"/>
  <c r="V33" i="1"/>
  <c r="U33" i="1"/>
  <c r="Q33" i="1"/>
  <c r="P33" i="1"/>
  <c r="F33" i="1"/>
  <c r="AL32" i="1"/>
  <c r="AD32" i="1"/>
  <c r="AE32" i="1" s="1"/>
  <c r="Z32" i="1"/>
  <c r="AA32" i="1" s="1"/>
  <c r="W32" i="1"/>
  <c r="V32" i="1"/>
  <c r="U32" i="1"/>
  <c r="Q32" i="1"/>
  <c r="P32" i="1"/>
  <c r="F32" i="1"/>
  <c r="AL31" i="1"/>
  <c r="AD31" i="1"/>
  <c r="AE31" i="1" s="1"/>
  <c r="Z31" i="1"/>
  <c r="AA31" i="1" s="1"/>
  <c r="W31" i="1"/>
  <c r="V31" i="1"/>
  <c r="U31" i="1"/>
  <c r="Q31" i="1"/>
  <c r="P31" i="1"/>
  <c r="F31" i="1"/>
  <c r="AL30" i="1"/>
  <c r="AD30" i="1"/>
  <c r="AE30" i="1" s="1"/>
  <c r="Z30" i="1"/>
  <c r="AA30" i="1" s="1"/>
  <c r="U30" i="1"/>
  <c r="P30" i="1"/>
  <c r="O30" i="1"/>
  <c r="N30" i="1"/>
  <c r="M30" i="1"/>
  <c r="H30" i="1"/>
  <c r="Q30" i="1" s="1"/>
  <c r="E30" i="1"/>
  <c r="W30" i="1" s="1"/>
  <c r="D30" i="1"/>
  <c r="F30" i="1" s="1"/>
  <c r="AL29" i="1"/>
  <c r="AE29" i="1"/>
  <c r="AD29" i="1"/>
  <c r="AA29" i="1"/>
  <c r="Z29" i="1"/>
  <c r="W29" i="1"/>
  <c r="V29" i="1"/>
  <c r="U29" i="1"/>
  <c r="Q29" i="1"/>
  <c r="P29" i="1"/>
  <c r="F29" i="1"/>
  <c r="AL28" i="1"/>
  <c r="AD28" i="1"/>
  <c r="AE28" i="1" s="1"/>
  <c r="Z28" i="1"/>
  <c r="AA28" i="1" s="1"/>
  <c r="W28" i="1"/>
  <c r="V28" i="1"/>
  <c r="U28" i="1"/>
  <c r="Q28" i="1"/>
  <c r="P28" i="1"/>
  <c r="F28" i="1"/>
  <c r="AL27" i="1"/>
  <c r="AD27" i="1"/>
  <c r="AE27" i="1" s="1"/>
  <c r="Z27" i="1"/>
  <c r="AA27" i="1" s="1"/>
  <c r="W27" i="1"/>
  <c r="V27" i="1"/>
  <c r="U27" i="1"/>
  <c r="Q27" i="1"/>
  <c r="P27" i="1"/>
  <c r="F27" i="1"/>
  <c r="AL26" i="1"/>
  <c r="AE26" i="1"/>
  <c r="AD26" i="1"/>
  <c r="AA26" i="1"/>
  <c r="Z26" i="1"/>
  <c r="W26" i="1"/>
  <c r="V26" i="1"/>
  <c r="U26" i="1"/>
  <c r="Q26" i="1"/>
  <c r="P26" i="1"/>
  <c r="F26" i="1"/>
  <c r="AL25" i="1"/>
  <c r="AD25" i="1"/>
  <c r="AE25" i="1" s="1"/>
  <c r="Z25" i="1"/>
  <c r="AA25" i="1" s="1"/>
  <c r="W25" i="1"/>
  <c r="V25" i="1"/>
  <c r="U25" i="1"/>
  <c r="Q25" i="1"/>
  <c r="P25" i="1"/>
  <c r="F25" i="1"/>
  <c r="AL24" i="1"/>
  <c r="AE24" i="1"/>
  <c r="AD24" i="1"/>
  <c r="AA24" i="1"/>
  <c r="Z24" i="1"/>
  <c r="W24" i="1"/>
  <c r="V24" i="1"/>
  <c r="U24" i="1"/>
  <c r="Q24" i="1"/>
  <c r="P24" i="1"/>
  <c r="F24" i="1"/>
  <c r="AL23" i="1"/>
  <c r="AL22" i="1" s="1"/>
  <c r="AD23" i="1"/>
  <c r="AE23" i="1" s="1"/>
  <c r="Z23" i="1"/>
  <c r="AA23" i="1" s="1"/>
  <c r="W23" i="1"/>
  <c r="V23" i="1"/>
  <c r="U23" i="1"/>
  <c r="Q23" i="1"/>
  <c r="P23" i="1"/>
  <c r="F23" i="1"/>
  <c r="AK22" i="1"/>
  <c r="AJ22" i="1"/>
  <c r="AI22" i="1"/>
  <c r="AH22" i="1"/>
  <c r="AG22" i="1"/>
  <c r="AF22" i="1"/>
  <c r="AD22" i="1"/>
  <c r="AE22" i="1" s="1"/>
  <c r="Z22" i="1"/>
  <c r="AA22" i="1" s="1"/>
  <c r="W22" i="1"/>
  <c r="V22" i="1"/>
  <c r="U22" i="1"/>
  <c r="Q22" i="1"/>
  <c r="P22" i="1"/>
  <c r="F22" i="1"/>
  <c r="AL21" i="1"/>
  <c r="AE21" i="1"/>
  <c r="AD21" i="1"/>
  <c r="AA21" i="1"/>
  <c r="Z21" i="1"/>
  <c r="W21" i="1"/>
  <c r="V21" i="1"/>
  <c r="U21" i="1"/>
  <c r="Q21" i="1"/>
  <c r="P21" i="1"/>
  <c r="F21" i="1"/>
  <c r="AL20" i="1"/>
  <c r="AD20" i="1"/>
  <c r="AE20" i="1" s="1"/>
  <c r="Z20" i="1"/>
  <c r="AA20" i="1" s="1"/>
  <c r="W20" i="1"/>
  <c r="V20" i="1"/>
  <c r="U20" i="1"/>
  <c r="Q20" i="1"/>
  <c r="P20" i="1"/>
  <c r="F20" i="1"/>
  <c r="AL19" i="1"/>
  <c r="AE19" i="1"/>
  <c r="AD19" i="1"/>
  <c r="AA19" i="1"/>
  <c r="Z19" i="1"/>
  <c r="W19" i="1"/>
  <c r="V19" i="1"/>
  <c r="U19" i="1"/>
  <c r="Q19" i="1"/>
  <c r="P19" i="1"/>
  <c r="F19" i="1"/>
  <c r="AL18" i="1"/>
  <c r="AD18" i="1"/>
  <c r="AE18" i="1" s="1"/>
  <c r="Z18" i="1"/>
  <c r="AA18" i="1" s="1"/>
  <c r="W18" i="1"/>
  <c r="V18" i="1"/>
  <c r="U18" i="1"/>
  <c r="Q18" i="1"/>
  <c r="P18" i="1"/>
  <c r="F18" i="1"/>
  <c r="M11" i="1"/>
  <c r="M8" i="1"/>
  <c r="P5" i="1"/>
  <c r="U2" i="1"/>
  <c r="Q74" i="1" l="1"/>
  <c r="Q75" i="1" s="1"/>
  <c r="O76" i="1"/>
  <c r="Z74" i="1"/>
  <c r="Z75" i="1" s="1"/>
  <c r="AD74" i="1"/>
  <c r="AD75" i="1" s="1"/>
  <c r="AG74" i="1"/>
  <c r="AI74" i="1"/>
  <c r="AK74" i="1"/>
  <c r="H75" i="1"/>
  <c r="U74" i="1"/>
  <c r="U75" i="1" s="1"/>
  <c r="T75" i="1"/>
  <c r="Y75" i="1"/>
  <c r="AB75" i="1"/>
  <c r="AE74" i="1"/>
  <c r="AF74" i="1"/>
  <c r="AH74" i="1"/>
  <c r="AJ74" i="1"/>
  <c r="AJ75" i="1" s="1"/>
  <c r="AL74" i="1"/>
  <c r="AL75" i="1" s="1"/>
  <c r="AC75" i="1"/>
  <c r="V30" i="1"/>
  <c r="Q37" i="1"/>
  <c r="V37" i="1"/>
  <c r="F41" i="1"/>
  <c r="P41" i="1"/>
  <c r="P74" i="1" s="1"/>
  <c r="P75" i="1" s="1"/>
  <c r="V41" i="1"/>
  <c r="AE41" i="1"/>
  <c r="W69" i="1"/>
  <c r="R74" i="1"/>
  <c r="R75" i="1" s="1"/>
  <c r="X74" i="1"/>
  <c r="Q41" i="1"/>
  <c r="W41" i="1"/>
  <c r="AH75" i="1" l="1"/>
  <c r="L75" i="1"/>
  <c r="AI75" i="1"/>
  <c r="V74" i="1"/>
  <c r="O75" i="1"/>
  <c r="I75" i="1"/>
  <c r="W74" i="1"/>
  <c r="AA74" i="1"/>
  <c r="X75" i="1"/>
  <c r="AF75" i="1"/>
  <c r="N75" i="1"/>
  <c r="J75" i="1"/>
  <c r="AK75" i="1"/>
  <c r="AG75" i="1"/>
  <c r="S75" i="1"/>
  <c r="M75" i="1"/>
  <c r="K75" i="1"/>
  <c r="G75" i="1"/>
</calcChain>
</file>

<file path=xl/sharedStrings.xml><?xml version="1.0" encoding="utf-8"?>
<sst xmlns="http://schemas.openxmlformats.org/spreadsheetml/2006/main" count="143" uniqueCount="129">
  <si>
    <t xml:space="preserve">สรุปผลการตอบแบบสอบถามภาวะการมีงานทำของบัณฑิต ประจำปีการศึกษา 2557  (รุ่นที่ 24) </t>
  </si>
  <si>
    <t>1)  ตัวบ่งชี้ที่ 1: บัณฑิตปริญญาตรีที่ได้งานทำ  หรือประกอบอาชีพอิสระภายใน 1 ปี (ร้อยละ)</t>
  </si>
  <si>
    <t xml:space="preserve">จำนวนบัณฑิตที่ได้งานทำหรือประกอบอาชีพอิสระ ภายใน 1 ปี </t>
  </si>
  <si>
    <t>X100</t>
  </si>
  <si>
    <t xml:space="preserve"> =</t>
  </si>
  <si>
    <r>
      <t xml:space="preserve">              </t>
    </r>
    <r>
      <rPr>
        <u/>
        <sz val="15"/>
        <rFont val="TH SarabunPSK"/>
        <family val="2"/>
      </rPr>
      <t>(จำนวนบัณฑิตที่ได้งานทำภายใน 1 ปี-ได้งานระหว่างเรียน)</t>
    </r>
  </si>
  <si>
    <t xml:space="preserve">จำนวนบัณฑิตที่ตอบแบบสำรวจทั้งหมด </t>
  </si>
  <si>
    <t>(จำนวนบัณฑิตตอบแบบสำรวจทั้งหมด - ได้งานระหว่างเรียน - ศึกษาต่อ-อุปสมบท-ติดทหาร)</t>
  </si>
  <si>
    <t xml:space="preserve"> 2 ) ร้อยละของบัณฑิตระดับปริญญาตรีที่ได้งานทำตรงสาขา</t>
  </si>
  <si>
    <t xml:space="preserve">จำนวนบัณฑิตที่ได้งานทำตรงตามสาขาวิชาที่สำเร็จการศึกษา </t>
  </si>
  <si>
    <t>(จำนวนบัณฑิตที่ได้งานทำตรงตามสาขาวิชาที่สำเร็จการศึกษา + จำนวนบัณฑิตที่ได้งานทำไม่ตรงตามสาขาวิชาที่สำเร็จการศึกษา )</t>
  </si>
  <si>
    <t xml:space="preserve"> 3) ร้อยละของบัณฑิตที่ได้รับเงินเดือนเริ่มต้นเป็นไปตามเกณฑ์ </t>
  </si>
  <si>
    <t xml:space="preserve">จำนวนบัณฑิตที่ได้เงินเดือนเริ่มต้นเป็นไปตามเกณฑ์ </t>
  </si>
  <si>
    <t>(จำนวนบัณฑิตที่ได้งานทำหรือมีรายได้ประจำจากการประกอบอาชีพอิสระทั้งหมดในปีการศึกษานั้น)</t>
  </si>
  <si>
    <t>4) ร้อยละของบัณฑิตที่ได้งานทำ ประกอบอาชีพอิสระและศึกษาต่อ</t>
  </si>
  <si>
    <t>บัณฑิตที่ได้งานทำ ประกอบอาชีพอิสระและศึกษาต่อ</t>
  </si>
  <si>
    <t>(จำนวนผู้สำเร็จการศึกษาทั้งหมด - ติดราชการทหาร - อุปสมบท)</t>
  </si>
  <si>
    <t xml:space="preserve"> </t>
  </si>
  <si>
    <t xml:space="preserve">
ลำดับ
</t>
  </si>
  <si>
    <t>หลักสูตร</t>
  </si>
  <si>
    <t>ข้อมูลผู้สำเร็จการศึกษา</t>
  </si>
  <si>
    <t>สถานภาพการมีงานทำ</t>
  </si>
  <si>
    <t>ระยะเวลาที่ได้งานทำ</t>
  </si>
  <si>
    <t>ร้อยละของบัณฑิตที่ได้งานทำตามสูตร (1) ร้อยละการได้งานทำใน 1 ปี</t>
  </si>
  <si>
    <t>ร้อยละของบัณฑิตที่ได้งานทำตามสูตร (2) ร้อยละการได้งานทำทั้งหมด</t>
  </si>
  <si>
    <t>การได้งานทำตรงตามสาขา</t>
  </si>
  <si>
    <t>การได้เงินเดือนตามเกณฑ์</t>
  </si>
  <si>
    <t>ร้อยละการได้เงินเดือนตามเกณฑ์</t>
  </si>
  <si>
    <t>ประเภทงานที่ทำ</t>
  </si>
  <si>
    <t xml:space="preserve">จำนวนบัณฑิตที่สำเร็จการศึกษา
</t>
  </si>
  <si>
    <t xml:space="preserve">จำนวนผู้ตอบแบบสอบ
ถาม
</t>
  </si>
  <si>
    <t xml:space="preserve">ร้อยละของผู้ตอบแบบสอบ
ถาม
</t>
  </si>
  <si>
    <t>จำนวนบัณฑิตที่มีงานทำรวมทั้งหมด</t>
  </si>
  <si>
    <t xml:space="preserve">จำนวนบัณฑิตที่กำลังศึกษาต่อ
</t>
  </si>
  <si>
    <t>จำนวนบัณฑิตที่
ไม่ได้ทำงานและไม่ได้ศึกษาต่อ</t>
  </si>
  <si>
    <t>สาเหตุที่ยังไม่มีงานทำและไม่ได้ศึกษาต่อ</t>
  </si>
  <si>
    <t>รวม</t>
  </si>
  <si>
    <t xml:space="preserve">ได้งานระหว่างศึกษาหรือเป็นงานเดิมมาก่อน
</t>
  </si>
  <si>
    <t>ได้งานภายใน 1 ปี</t>
  </si>
  <si>
    <t>มากกว่า 1 ปี</t>
  </si>
  <si>
    <t>ตรง</t>
  </si>
  <si>
    <t>ไม่ตรง</t>
  </si>
  <si>
    <t xml:space="preserve">ร้อยละการทำงานตรงสาขา
</t>
  </si>
  <si>
    <t>ตามเกณฑ์</t>
  </si>
  <si>
    <t>ต่ำกว่าเกณฑ์</t>
  </si>
  <si>
    <t xml:space="preserve">รวม
</t>
  </si>
  <si>
    <t>ข้าราชการ หรือเจ้าหน้าที่หน่วยงานของรัฐ</t>
  </si>
  <si>
    <t>ดำเนินธุรกิจอิสระหรือเจ้าของกิจการ</t>
  </si>
  <si>
    <t>พนักงานบริษัทหรือองค์กรธุรกิจเอกชน</t>
  </si>
  <si>
    <t>พนักงานองค์การต่างประเทศหรือระหว่างประเทศ</t>
  </si>
  <si>
    <t>รัฐวิสาหกิจ</t>
  </si>
  <si>
    <t>อื่นๆ</t>
  </si>
  <si>
    <t>ยังไม่ประสงค์ทำงาน</t>
  </si>
  <si>
    <t>รอฟังคำตอบหน่วยงาน</t>
  </si>
  <si>
    <t>หางานทำไม่ได้</t>
  </si>
  <si>
    <t>ติดทหาร</t>
  </si>
  <si>
    <t>อุปสมบท</t>
  </si>
  <si>
    <t>คณะเกษตรศาสตร์</t>
  </si>
  <si>
    <t xml:space="preserve">หลักสูตรวิทยาศาสตรบัณฑิต สาขาวิชาเกษตรศาสตร์ </t>
  </si>
  <si>
    <t xml:space="preserve">หลักสูตรวิทยาศาสตรบัณฑิต สาขาวิชาการประมง </t>
  </si>
  <si>
    <t xml:space="preserve">หลักสูตรวิทยาศาสตรบัณฑิต สาขาวิชาเทคโนโลยีอาหาร </t>
  </si>
  <si>
    <t>คณะวิทยาศาสตร์</t>
  </si>
  <si>
    <t xml:space="preserve">หลักสูตรวิทยาศาสตรบัณฑิต สาขาวิชาจุลชีววิทยา </t>
  </si>
  <si>
    <t xml:space="preserve">หลักสูตรวิทยาศาสตรบัณฑิต สาขาวิชาเคมี </t>
  </si>
  <si>
    <t xml:space="preserve">หลักสูตรวิทยาศาสตรบัณฑิต สาขาวิชาฟิสิกส์ </t>
  </si>
  <si>
    <t xml:space="preserve">หลักสูตรวิทยาศาสตรบัณฑิต สาขาวิชาวิทยาการคอมพิวเตอร์ </t>
  </si>
  <si>
    <t xml:space="preserve">หลักสูตรวิทยาศาสตรบัณฑิต สาขาวิชาเทคโนโลยีสารสนเทศ </t>
  </si>
  <si>
    <t xml:space="preserve">หลักสูตรวิทยาศาสตรบัณฑิต สาขาวิชาวิทยาศาสตร์สิ่งแวดล้อม </t>
  </si>
  <si>
    <t xml:space="preserve">หลักสูตรวิทยาศาสตรบัณฑิต สาขาวิชาวิทยาศาสตร์และเทคโนโลยีการยาง </t>
  </si>
  <si>
    <t>คณะวิศวกรรมศาสตร์</t>
  </si>
  <si>
    <t xml:space="preserve">หลักสูตรวิศวกรรมศาสตรบัณฑิต สาขาวิชาวิศวกรรมโยธา </t>
  </si>
  <si>
    <t xml:space="preserve">หลักสูตรวิศวกรรมศาสตรบัณฑิต สาขาวิชาวิศวกรรมไฟฟ้า </t>
  </si>
  <si>
    <t xml:space="preserve">หลักสูตรวิศวกรรมศาสตรบัณฑิต สาขาวิชาวิศวกรรมอุตสาหการ </t>
  </si>
  <si>
    <t xml:space="preserve">หลักสูตรวิศวกรรมศาสตรบัณฑิต สาขาวิชาวิศวกรรมเครื่องกล </t>
  </si>
  <si>
    <t xml:space="preserve">หลักสูตรวิศวกรรมศาสตรบัณฑิต สาขาวิชาวิศวกรรมเคมีและชีวภาพ </t>
  </si>
  <si>
    <t xml:space="preserve">หลักสูตรวิศวกรรมศาสตรบัณฑิต สาขาวิชาวิศวกรรมสิ่งแวดล้อม </t>
  </si>
  <si>
    <t>คณะศิลปประยุกต์และการออกแบบ</t>
  </si>
  <si>
    <t xml:space="preserve">หลักสูตรศิลปประยุกต์บัณฑิต สาขาวิชาการออกแบบอุตสาหกรรม </t>
  </si>
  <si>
    <t>คณะเภสัชศาสตร์</t>
  </si>
  <si>
    <t xml:space="preserve">หลักสูตรเภสัชศาสตรบัณฑิต สาขาวิชาเภสัชศาสตร์ </t>
  </si>
  <si>
    <t>วิทยาลัยแพทยศาสตร์และการสาธารณสุข</t>
  </si>
  <si>
    <t xml:space="preserve">หลักสูตรแพทยศาสตรบัณฑิต </t>
  </si>
  <si>
    <t xml:space="preserve">หลักสูตรวิทยาศาสตรบัณฑิต สาขาวิชาสาธารณสุขศาสตร์ </t>
  </si>
  <si>
    <t>พยาบาลศาสตร์</t>
  </si>
  <si>
    <t xml:space="preserve">หลักสูตรพยาบาลศาสตรบัณฑิต </t>
  </si>
  <si>
    <t>คณะศิลปศาสตร์</t>
  </si>
  <si>
    <t xml:space="preserve">หลักสูตรศิลปศาสตรบัณฑิต สาขาวิชาภาษาอังกฤษและการสื่อสาร </t>
  </si>
  <si>
    <t xml:space="preserve">หลักสูตรศิลปศาสตรบัณฑิต สาขาวิชาการท่องเที่ยว </t>
  </si>
  <si>
    <t xml:space="preserve">หลักสูตรศิลปศาสตรบัณฑิต สาขาวิชาการพัฒนาสังคม </t>
  </si>
  <si>
    <t xml:space="preserve">หลักสูตรศิลปศาสตรบัณฑิต สาขาวิชาประวัติศาสตร์ </t>
  </si>
  <si>
    <t xml:space="preserve">หลักสูตรศิลปศาสตรบัณฑิต สาขาวิชาภาษาไทยและการสื่อสาร </t>
  </si>
  <si>
    <t xml:space="preserve">หลักสูตรศิลปศาสตรบัณฑิต สาขาวิชาภาษาจีนและการสื่อสาร </t>
  </si>
  <si>
    <t xml:space="preserve">หลักสูตรศิลปศาสตรบัณฑิต สาขาวิชาศิลปะการแสดง </t>
  </si>
  <si>
    <t xml:space="preserve">หลักสูตรศิลปศาสตรบัณฑิต สาขาวิชาภาษาญี่ปุ่น </t>
  </si>
  <si>
    <t xml:space="preserve">หลักสูตรศิลปศาสตรบัณฑิต สาขาวิชานิเทศศาสตร์ </t>
  </si>
  <si>
    <t>คณะบริหารศาสตร์</t>
  </si>
  <si>
    <t xml:space="preserve">หลักสูตรบริหารธุรกิจบัณฑิต สาขาวิชาการจัดการธุรกิจ </t>
  </si>
  <si>
    <t xml:space="preserve">หลักสูตรบริหารธุรกิจบัณฑิต สาขาวิชาการจัดการการตลาด </t>
  </si>
  <si>
    <t xml:space="preserve">หลักสูตรบริหารธุรกิจบัณฑิต สาขาวิชาการจัดการอุตสาหกรรมบริการ </t>
  </si>
  <si>
    <t xml:space="preserve">หลักสูตรบริหารธุรกิจบัณฑิต สาขาวิชาการเงินและการธนาคาร </t>
  </si>
  <si>
    <t xml:space="preserve">หลักสูตรบัญชีบัณฑิต สาขาวิชาการบัญชี </t>
  </si>
  <si>
    <t xml:space="preserve">หลักสูตรบริหารธุรกิจบัณฑิต สาขาวิชาระบบสารสนเทศเพื่อการจัดการ </t>
  </si>
  <si>
    <t xml:space="preserve">หลักสูตรบริหารธุรกิจบัณฑิต สาขาวิชาการจัดการธุรกิจระหว่างประเทศ (หลักสูตรภาษาอังกฤษ) </t>
  </si>
  <si>
    <t>คณะนิติศาสตร์</t>
  </si>
  <si>
    <t xml:space="preserve">หลักสูตรนิติศาสตรบัณฑิต สาขาวิชานิติศาสตร์ </t>
  </si>
  <si>
    <t>คณะรัฐศาสตร์</t>
  </si>
  <si>
    <t xml:space="preserve">หลักสูตรรัฐประศาสนศาสตรบัณฑิต สาขาวิชารัฐประศาสนศาสตร์ </t>
  </si>
  <si>
    <t xml:space="preserve">หลักสูตรรัฐศาสตรบัณฑิต สาขาวิชาการปกครอง </t>
  </si>
  <si>
    <t>ศูนย์บริการทางวิชาการภายนอกจังหวัดมุกดาหาร</t>
  </si>
  <si>
    <t>หลักสูตรบัญชีบัณฑิต สาขาวิชาการบัญชี (ต่อเนื่อง อุบลฯ)</t>
  </si>
  <si>
    <t>หลักสูตรบัญชีบัณฑิต สาขาวิชาการบัญชี (มุกดาหาร)</t>
  </si>
  <si>
    <t>รวมทั้งสิ้น</t>
  </si>
  <si>
    <t>ร้อยละ</t>
  </si>
  <si>
    <t>หมายเหตุ</t>
  </si>
  <si>
    <t xml:space="preserve"> - ร้อยละการได้งานทั้งหมด ตามสูตร = (จำนวนผู้ได้งานทำทั้งหมด-ผู้ได้งานทำระหว่างศึกษา)x100 / (จำนวนผู้ตอบแบบสอบถามทั้งหมด-ผู้กำลังศึกษาต่อ-ผู้ได้งานทำระหว่างศึกษา-ผู้ติดเกณฑ์ทหาร-ผู้อุปสมบท)</t>
  </si>
  <si>
    <t xml:space="preserve"> - ร้อยละการได้งานใน 1 ปี ตามสูตร = (จำนวนผู้ได้งานทำใน 1 ปี-ผู้ได้งานทำระหว่างศึกษา)x100 / (จำนวนผู้ตอบแบบสอบถามทั้งหมด-ผู้กำลังศึกษาต่อ-ผู้ได้งานทำระหว่างศึกษา-ผู้ติดเกณฑ์ทหาร-ผู้อุปสมบท)</t>
  </si>
  <si>
    <t xml:space="preserve"> - จำนวนผู้สำเร็จการศึกษาพิจาณาเฉพาะระดับปริญญาตรี และสำเร็จการศึกษาปีการศึกษา 2557</t>
  </si>
  <si>
    <t xml:space="preserve"> - อัตราเงินเดือนสำหรับคุณวุฒิที่ ก.พ. รับรองฯ (สภานศึกษาภายในประเทศ) กำหนด 1 ม.ค. 57 เป็นต้นไป ว. 20  ลว. 27ธค2555 หน้า 4 ปตรีทั่วไป หลักสูตรธรรมดา 4 ปี  15,000 บาท เภสัชศาสตร์บัณฑิต 6 ปี 17,500 บาท    แพทยศาสตร์บัณฑิต 18,020 บาท</t>
  </si>
  <si>
    <t xml:space="preserve"> - เป้าเกณฑ์เข้าตอบแบบสอบถามคือ 70 % ของจำนวนผู้สำเร็จการศึกษา และ เป้าเกณฑ์การได้งานทำคือ 80%ของจำนวนผู้เข้าตอบแบบสอบถามทั้งหมด(ตามสูตร*)</t>
  </si>
  <si>
    <t xml:space="preserve"> - ข้อมูลจากระบบ สกอ wwwemploymuagoth  ณ 1 ก.ค.59</t>
  </si>
  <si>
    <t xml:space="preserve"> - สูตรการได้งานทำใน 1 ปี ตัวหาร ได้แยกจำนวนผู้ที่ได้งานระหว่างศึกษาออกแล้ว จึงไม่จำเป็นต้องเอาไปหักออกอีก เหมือนสูตร การได้งานทำทั้งหมด</t>
  </si>
  <si>
    <t xml:space="preserve"> - ตัวเลขการได้งานตรงสาขาเป็นตัวชี้วัดตามแผนกลยุทธ์ของมหาวิทยาลัย ซึ่งจะได้มีการให้คณะ/วิทยาลัย ตรวจสอบข้อมูลอีกครั้ง </t>
  </si>
  <si>
    <t>ผู้ให้ข้อมูล .........................................................</t>
  </si>
  <si>
    <t>(นายมารุต รุ่งเรือง)</t>
  </si>
  <si>
    <t>นักวิเคราะห์โยบายและแผน ระดับปฏิบัติการ</t>
  </si>
  <si>
    <t>กองแผนงาน สำนักงานอธิการบดี มหาวิทยาลัยอุบลราชธานี</t>
  </si>
  <si>
    <t>ผู้รับรองข้อมูล .........................................................</t>
  </si>
  <si>
    <t>(นายธีระศักดิ์ เชียงแสน)</t>
  </si>
  <si>
    <t>ผู้อำนวยการกองแผนงาน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</si>
</sst>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\(#\)"/>
    <numFmt numFmtId="188" formatCode="_-* #,##0_-;\-* #,##0_-;_-* &quot;-&quot;??_-;_-@_-"/>
    <numFmt numFmtId="189" formatCode="0.0"/>
  </numFmts>
  <fonts count="2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  <charset val="222"/>
    </font>
    <font>
      <b/>
      <sz val="15"/>
      <name val="TH SarabunPSK"/>
      <family val="2"/>
    </font>
    <font>
      <sz val="15"/>
      <name val="TH SarabunPSK"/>
      <family val="2"/>
    </font>
    <font>
      <u/>
      <sz val="15"/>
      <name val="TH SarabunPSK"/>
      <family val="2"/>
    </font>
    <font>
      <b/>
      <sz val="15"/>
      <color indexed="36"/>
      <name val="TH SarabunPSK"/>
      <family val="2"/>
    </font>
    <font>
      <b/>
      <i/>
      <sz val="15"/>
      <color indexed="36"/>
      <name val="TH SarabunPSK"/>
      <family val="2"/>
    </font>
    <font>
      <i/>
      <sz val="15"/>
      <name val="TH SarabunPSK"/>
      <family val="2"/>
    </font>
    <font>
      <b/>
      <u/>
      <sz val="15"/>
      <name val="TH SarabunPSK"/>
      <family val="2"/>
    </font>
    <font>
      <b/>
      <sz val="15"/>
      <color indexed="8"/>
      <name val="TH SarabunPSK"/>
      <family val="2"/>
    </font>
    <font>
      <sz val="15"/>
      <color indexed="8"/>
      <name val="TH SarabunPSK"/>
      <family val="2"/>
    </font>
    <font>
      <i/>
      <sz val="15"/>
      <color indexed="8"/>
      <name val="TH SarabunPSK"/>
      <family val="2"/>
    </font>
    <font>
      <sz val="15"/>
      <color rgb="FF000000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5"/>
      <color theme="0"/>
      <name val="TH SarabunPSK"/>
      <family val="2"/>
    </font>
    <font>
      <sz val="14"/>
      <color theme="1"/>
      <name val="Tahoma"/>
      <family val="2"/>
      <charset val="222"/>
      <scheme val="minor"/>
    </font>
    <font>
      <sz val="10"/>
      <name val="Arial"/>
      <family val="2"/>
    </font>
    <font>
      <sz val="14"/>
      <name val="Arial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0" fontId="19" fillId="0" borderId="0"/>
  </cellStyleXfs>
  <cellXfs count="135">
    <xf numFmtId="0" fontId="0" fillId="0" borderId="0" xfId="0"/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horizontal="left" vertical="top"/>
    </xf>
    <xf numFmtId="0" fontId="4" fillId="0" borderId="0" xfId="3" applyFont="1" applyFill="1" applyBorder="1" applyAlignment="1">
      <alignment vertical="top"/>
    </xf>
    <xf numFmtId="0" fontId="4" fillId="0" borderId="0" xfId="3" applyFont="1" applyFill="1" applyBorder="1" applyAlignment="1">
      <alignment horizontal="left" vertical="top" wrapText="1"/>
    </xf>
    <xf numFmtId="0" fontId="5" fillId="0" borderId="0" xfId="3" applyFont="1" applyFill="1" applyBorder="1" applyAlignment="1">
      <alignment horizontal="center" vertical="center"/>
    </xf>
    <xf numFmtId="0" fontId="4" fillId="0" borderId="1" xfId="3" applyFont="1" applyFill="1" applyBorder="1" applyAlignment="1">
      <alignment horizontal="center" vertical="center"/>
    </xf>
    <xf numFmtId="0" fontId="4" fillId="0" borderId="1" xfId="3" applyFont="1" applyFill="1" applyBorder="1" applyAlignment="1">
      <alignment vertical="center"/>
    </xf>
    <xf numFmtId="0" fontId="4" fillId="0" borderId="0" xfId="3" applyFont="1" applyFill="1" applyBorder="1" applyAlignment="1">
      <alignment horizontal="center" vertical="center"/>
    </xf>
    <xf numFmtId="0" fontId="4" fillId="0" borderId="0" xfId="3" applyFont="1" applyFill="1" applyBorder="1" applyAlignment="1">
      <alignment vertical="center"/>
    </xf>
    <xf numFmtId="0" fontId="4" fillId="0" borderId="0" xfId="3" applyFont="1" applyFill="1" applyAlignment="1">
      <alignment horizontal="center" vertical="center"/>
    </xf>
    <xf numFmtId="0" fontId="3" fillId="0" borderId="0" xfId="3" applyFont="1" applyFill="1" applyBorder="1" applyAlignment="1">
      <alignment vertical="center"/>
    </xf>
    <xf numFmtId="0" fontId="6" fillId="0" borderId="0" xfId="3" applyFont="1" applyFill="1" applyBorder="1" applyAlignment="1">
      <alignment vertical="center"/>
    </xf>
    <xf numFmtId="0" fontId="7" fillId="0" borderId="0" xfId="3" applyFont="1" applyFill="1" applyBorder="1" applyAlignment="1">
      <alignment vertical="center"/>
    </xf>
    <xf numFmtId="0" fontId="6" fillId="0" borderId="0" xfId="3" applyFont="1" applyFill="1" applyBorder="1" applyAlignment="1">
      <alignment vertical="top"/>
    </xf>
    <xf numFmtId="10" fontId="3" fillId="0" borderId="0" xfId="3" applyNumberFormat="1" applyFont="1" applyFill="1" applyBorder="1" applyAlignment="1">
      <alignment horizontal="center" vertical="top"/>
    </xf>
    <xf numFmtId="0" fontId="4" fillId="0" borderId="2" xfId="3" applyFont="1" applyFill="1" applyBorder="1" applyAlignment="1">
      <alignment horizontal="center" vertical="center"/>
    </xf>
    <xf numFmtId="0" fontId="3" fillId="0" borderId="0" xfId="3" applyFont="1" applyFill="1" applyBorder="1" applyAlignment="1">
      <alignment horizontal="center" vertical="center"/>
    </xf>
    <xf numFmtId="0" fontId="8" fillId="0" borderId="0" xfId="3" applyFont="1" applyFill="1" applyBorder="1" applyAlignment="1">
      <alignment vertical="center"/>
    </xf>
    <xf numFmtId="0" fontId="4" fillId="0" borderId="0" xfId="3" applyFont="1" applyFill="1" applyBorder="1" applyAlignment="1">
      <alignment horizontal="left" vertical="top" wrapText="1"/>
    </xf>
    <xf numFmtId="0" fontId="8" fillId="0" borderId="0" xfId="3" applyFont="1" applyFill="1" applyBorder="1" applyAlignment="1">
      <alignment vertical="top"/>
    </xf>
    <xf numFmtId="10" fontId="3" fillId="0" borderId="0" xfId="2" applyNumberFormat="1" applyFont="1" applyFill="1" applyBorder="1" applyAlignment="1">
      <alignment horizontal="center" vertical="center"/>
    </xf>
    <xf numFmtId="0" fontId="7" fillId="0" borderId="0" xfId="3" applyFont="1" applyFill="1" applyBorder="1" applyAlignment="1">
      <alignment vertical="top"/>
    </xf>
    <xf numFmtId="0" fontId="6" fillId="0" borderId="0" xfId="3" applyFont="1" applyFill="1" applyBorder="1" applyAlignment="1">
      <alignment horizontal="center" vertical="top"/>
    </xf>
    <xf numFmtId="0" fontId="4" fillId="0" borderId="0" xfId="3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 vertical="top"/>
    </xf>
    <xf numFmtId="0" fontId="9" fillId="0" borderId="0" xfId="3" applyFont="1" applyFill="1" applyBorder="1" applyAlignment="1">
      <alignment horizontal="center" vertical="center"/>
    </xf>
    <xf numFmtId="10" fontId="3" fillId="0" borderId="0" xfId="2" applyNumberFormat="1" applyFont="1" applyFill="1" applyBorder="1" applyAlignment="1">
      <alignment vertical="center"/>
    </xf>
    <xf numFmtId="43" fontId="3" fillId="0" borderId="0" xfId="1" applyFont="1" applyFill="1" applyBorder="1" applyAlignment="1">
      <alignment vertical="center"/>
    </xf>
    <xf numFmtId="0" fontId="4" fillId="0" borderId="0" xfId="3" applyFont="1" applyFill="1" applyBorder="1" applyAlignment="1">
      <alignment horizontal="center" vertical="top"/>
    </xf>
    <xf numFmtId="0" fontId="10" fillId="0" borderId="0" xfId="3" applyFont="1" applyFill="1" applyBorder="1" applyAlignment="1">
      <alignment vertical="top"/>
    </xf>
    <xf numFmtId="0" fontId="11" fillId="0" borderId="0" xfId="3" applyFont="1" applyFill="1" applyBorder="1" applyAlignment="1">
      <alignment vertical="top"/>
    </xf>
    <xf numFmtId="0" fontId="12" fillId="0" borderId="0" xfId="3" applyFont="1" applyFill="1" applyBorder="1" applyAlignment="1">
      <alignment vertical="top"/>
    </xf>
    <xf numFmtId="0" fontId="3" fillId="0" borderId="3" xfId="3" applyFont="1" applyFill="1" applyBorder="1" applyAlignment="1">
      <alignment horizontal="center" vertical="center" wrapText="1"/>
    </xf>
    <xf numFmtId="0" fontId="3" fillId="0" borderId="4" xfId="3" applyFont="1" applyFill="1" applyBorder="1" applyAlignment="1">
      <alignment horizontal="center" vertical="center" wrapText="1"/>
    </xf>
    <xf numFmtId="0" fontId="3" fillId="0" borderId="5" xfId="3" applyFont="1" applyFill="1" applyBorder="1" applyAlignment="1">
      <alignment horizontal="center" vertical="center" wrapText="1"/>
    </xf>
    <xf numFmtId="0" fontId="4" fillId="0" borderId="3" xfId="3" applyFont="1" applyFill="1" applyBorder="1" applyAlignment="1">
      <alignment horizontal="center" vertical="center" wrapText="1"/>
    </xf>
    <xf numFmtId="0" fontId="13" fillId="0" borderId="6" xfId="3" applyFont="1" applyFill="1" applyBorder="1" applyAlignment="1">
      <alignment horizontal="center" vertical="center" wrapText="1"/>
    </xf>
    <xf numFmtId="0" fontId="13" fillId="0" borderId="7" xfId="3" applyFont="1" applyFill="1" applyBorder="1" applyAlignment="1">
      <alignment horizontal="center" vertical="center" wrapText="1"/>
    </xf>
    <xf numFmtId="0" fontId="11" fillId="0" borderId="8" xfId="3" applyFont="1" applyFill="1" applyBorder="1" applyAlignment="1">
      <alignment horizontal="center" vertical="top" wrapText="1"/>
    </xf>
    <xf numFmtId="0" fontId="11" fillId="0" borderId="6" xfId="3" applyFont="1" applyFill="1" applyBorder="1" applyAlignment="1">
      <alignment horizontal="center" vertical="top" wrapText="1"/>
    </xf>
    <xf numFmtId="0" fontId="11" fillId="0" borderId="7" xfId="3" applyFont="1" applyFill="1" applyBorder="1" applyAlignment="1">
      <alignment horizontal="center" vertical="top" wrapText="1"/>
    </xf>
    <xf numFmtId="0" fontId="4" fillId="0" borderId="9" xfId="3" applyFont="1" applyFill="1" applyBorder="1" applyAlignment="1">
      <alignment horizontal="center" vertical="top" wrapText="1"/>
    </xf>
    <xf numFmtId="0" fontId="3" fillId="0" borderId="10" xfId="3" applyFont="1" applyFill="1" applyBorder="1" applyAlignment="1">
      <alignment horizontal="center" vertical="center" wrapText="1"/>
    </xf>
    <xf numFmtId="0" fontId="3" fillId="0" borderId="11" xfId="3" applyFont="1" applyFill="1" applyBorder="1" applyAlignment="1">
      <alignment horizontal="center" vertical="center" wrapText="1"/>
    </xf>
    <xf numFmtId="0" fontId="4" fillId="0" borderId="3" xfId="3" applyFont="1" applyFill="1" applyBorder="1" applyAlignment="1">
      <alignment horizontal="center" vertical="top" wrapText="1"/>
    </xf>
    <xf numFmtId="0" fontId="4" fillId="0" borderId="9" xfId="3" applyFont="1" applyFill="1" applyBorder="1" applyAlignment="1">
      <alignment horizontal="center" vertical="center" wrapText="1"/>
    </xf>
    <xf numFmtId="0" fontId="4" fillId="0" borderId="12" xfId="3" applyFont="1" applyFill="1" applyBorder="1" applyAlignment="1">
      <alignment horizontal="center" vertical="top" wrapText="1"/>
    </xf>
    <xf numFmtId="0" fontId="14" fillId="0" borderId="9" xfId="3" applyFont="1" applyFill="1" applyBorder="1" applyAlignment="1">
      <alignment horizontal="center" vertical="top" wrapText="1"/>
    </xf>
    <xf numFmtId="0" fontId="3" fillId="0" borderId="0" xfId="3" applyFont="1" applyFill="1" applyBorder="1" applyAlignment="1">
      <alignment horizontal="center" vertical="center" wrapText="1"/>
    </xf>
    <xf numFmtId="0" fontId="3" fillId="0" borderId="13" xfId="3" applyFont="1" applyFill="1" applyBorder="1" applyAlignment="1">
      <alignment horizontal="center" vertical="center" wrapText="1"/>
    </xf>
    <xf numFmtId="0" fontId="3" fillId="0" borderId="14" xfId="3" applyFont="1" applyFill="1" applyBorder="1" applyAlignment="1">
      <alignment horizontal="center" vertical="center" wrapText="1"/>
    </xf>
    <xf numFmtId="187" fontId="4" fillId="0" borderId="3" xfId="3" applyNumberFormat="1" applyFont="1" applyFill="1" applyBorder="1" applyAlignment="1">
      <alignment horizontal="center" vertical="top" wrapText="1" shrinkToFit="1"/>
    </xf>
    <xf numFmtId="187" fontId="14" fillId="0" borderId="3" xfId="3" applyNumberFormat="1" applyFont="1" applyFill="1" applyBorder="1" applyAlignment="1">
      <alignment horizontal="center" vertical="top" wrapText="1" shrinkToFit="1"/>
    </xf>
    <xf numFmtId="0" fontId="4" fillId="0" borderId="15" xfId="3" applyFont="1" applyFill="1" applyBorder="1" applyAlignment="1">
      <alignment horizontal="center" vertical="center" wrapText="1"/>
    </xf>
    <xf numFmtId="0" fontId="4" fillId="0" borderId="15" xfId="3" applyFont="1" applyFill="1" applyBorder="1" applyAlignment="1">
      <alignment horizontal="center" vertical="top" wrapText="1"/>
    </xf>
    <xf numFmtId="0" fontId="14" fillId="0" borderId="15" xfId="3" applyFont="1" applyFill="1" applyBorder="1" applyAlignment="1">
      <alignment horizontal="center" vertical="top" wrapText="1"/>
    </xf>
    <xf numFmtId="0" fontId="3" fillId="0" borderId="0" xfId="3" applyFont="1" applyFill="1" applyBorder="1" applyAlignment="1">
      <alignment vertical="top"/>
    </xf>
    <xf numFmtId="187" fontId="3" fillId="0" borderId="3" xfId="3" applyNumberFormat="1" applyFont="1" applyFill="1" applyBorder="1" applyAlignment="1">
      <alignment horizontal="center" vertical="top" wrapText="1"/>
    </xf>
    <xf numFmtId="187" fontId="3" fillId="0" borderId="8" xfId="3" applyNumberFormat="1" applyFont="1" applyFill="1" applyBorder="1" applyAlignment="1">
      <alignment horizontal="center" vertical="top" wrapText="1"/>
    </xf>
    <xf numFmtId="187" fontId="3" fillId="0" borderId="7" xfId="3" applyNumberFormat="1" applyFont="1" applyFill="1" applyBorder="1" applyAlignment="1">
      <alignment horizontal="center" vertical="top" wrapText="1"/>
    </xf>
    <xf numFmtId="187" fontId="4" fillId="0" borderId="0" xfId="3" applyNumberFormat="1" applyFont="1" applyFill="1" applyBorder="1" applyAlignment="1">
      <alignment horizontal="center" vertical="top"/>
    </xf>
    <xf numFmtId="0" fontId="3" fillId="0" borderId="16" xfId="3" applyFont="1" applyFill="1" applyBorder="1" applyAlignment="1">
      <alignment horizontal="center" vertical="center" shrinkToFit="1"/>
    </xf>
    <xf numFmtId="0" fontId="3" fillId="0" borderId="17" xfId="3" applyFont="1" applyFill="1" applyBorder="1" applyAlignment="1">
      <alignment horizontal="left" vertical="top"/>
    </xf>
    <xf numFmtId="0" fontId="3" fillId="0" borderId="17" xfId="3" applyFont="1" applyFill="1" applyBorder="1" applyAlignment="1">
      <alignment vertical="top" shrinkToFit="1"/>
    </xf>
    <xf numFmtId="188" fontId="3" fillId="0" borderId="16" xfId="1" applyNumberFormat="1" applyFont="1" applyFill="1" applyBorder="1" applyAlignment="1">
      <alignment horizontal="center" vertical="top"/>
    </xf>
    <xf numFmtId="10" fontId="3" fillId="0" borderId="16" xfId="2" applyNumberFormat="1" applyFont="1" applyFill="1" applyBorder="1" applyAlignment="1">
      <alignment horizontal="center" vertical="top"/>
    </xf>
    <xf numFmtId="188" fontId="3" fillId="0" borderId="17" xfId="1" applyNumberFormat="1" applyFont="1" applyFill="1" applyBorder="1" applyAlignment="1">
      <alignment horizontal="center" vertical="top"/>
    </xf>
    <xf numFmtId="188" fontId="3" fillId="0" borderId="17" xfId="3" applyNumberFormat="1" applyFont="1" applyFill="1" applyBorder="1" applyAlignment="1">
      <alignment horizontal="center" vertical="top"/>
    </xf>
    <xf numFmtId="10" fontId="3" fillId="0" borderId="17" xfId="2" applyNumberFormat="1" applyFont="1" applyFill="1" applyBorder="1" applyAlignment="1">
      <alignment horizontal="center" vertical="top"/>
    </xf>
    <xf numFmtId="0" fontId="4" fillId="0" borderId="18" xfId="3" applyFont="1" applyFill="1" applyBorder="1" applyAlignment="1">
      <alignment horizontal="right" vertical="center" shrinkToFit="1"/>
    </xf>
    <xf numFmtId="0" fontId="3" fillId="0" borderId="19" xfId="3" applyFont="1" applyFill="1" applyBorder="1" applyAlignment="1">
      <alignment horizontal="center" vertical="top" shrinkToFit="1"/>
    </xf>
    <xf numFmtId="0" fontId="4" fillId="0" borderId="20" xfId="3" applyFont="1" applyFill="1" applyBorder="1" applyAlignment="1">
      <alignment vertical="top" shrinkToFit="1"/>
    </xf>
    <xf numFmtId="188" fontId="4" fillId="0" borderId="18" xfId="1" applyNumberFormat="1" applyFont="1" applyFill="1" applyBorder="1" applyAlignment="1">
      <alignment horizontal="center" vertical="top"/>
    </xf>
    <xf numFmtId="10" fontId="4" fillId="0" borderId="18" xfId="2" applyNumberFormat="1" applyFont="1" applyFill="1" applyBorder="1" applyAlignment="1">
      <alignment horizontal="center" vertical="top"/>
    </xf>
    <xf numFmtId="188" fontId="4" fillId="0" borderId="17" xfId="1" applyNumberFormat="1" applyFont="1" applyFill="1" applyBorder="1" applyAlignment="1">
      <alignment horizontal="center" vertical="top"/>
    </xf>
    <xf numFmtId="0" fontId="4" fillId="0" borderId="17" xfId="3" applyFont="1" applyFill="1" applyBorder="1" applyAlignment="1">
      <alignment horizontal="center" vertical="top"/>
    </xf>
    <xf numFmtId="10" fontId="4" fillId="0" borderId="17" xfId="2" applyNumberFormat="1" applyFont="1" applyFill="1" applyBorder="1" applyAlignment="1">
      <alignment horizontal="center" vertical="top"/>
    </xf>
    <xf numFmtId="0" fontId="4" fillId="0" borderId="17" xfId="3" applyFont="1" applyFill="1" applyBorder="1" applyAlignment="1">
      <alignment horizontal="right" vertical="center" shrinkToFit="1"/>
    </xf>
    <xf numFmtId="188" fontId="8" fillId="0" borderId="17" xfId="1" applyNumberFormat="1" applyFont="1" applyFill="1" applyBorder="1" applyAlignment="1">
      <alignment horizontal="center" vertical="top"/>
    </xf>
    <xf numFmtId="0" fontId="4" fillId="0" borderId="21" xfId="3" applyFont="1" applyFill="1" applyBorder="1" applyAlignment="1">
      <alignment horizontal="right" vertical="center" shrinkToFit="1"/>
    </xf>
    <xf numFmtId="0" fontId="3" fillId="0" borderId="22" xfId="3" applyFont="1" applyFill="1" applyBorder="1" applyAlignment="1">
      <alignment horizontal="center" vertical="top" shrinkToFit="1"/>
    </xf>
    <xf numFmtId="0" fontId="4" fillId="0" borderId="23" xfId="3" applyFont="1" applyFill="1" applyBorder="1" applyAlignment="1">
      <alignment vertical="top" shrinkToFit="1"/>
    </xf>
    <xf numFmtId="188" fontId="4" fillId="0" borderId="15" xfId="1" applyNumberFormat="1" applyFont="1" applyFill="1" applyBorder="1" applyAlignment="1">
      <alignment horizontal="center" vertical="top"/>
    </xf>
    <xf numFmtId="10" fontId="4" fillId="0" borderId="15" xfId="2" applyNumberFormat="1" applyFont="1" applyFill="1" applyBorder="1" applyAlignment="1">
      <alignment horizontal="center" vertical="top"/>
    </xf>
    <xf numFmtId="188" fontId="4" fillId="0" borderId="21" xfId="1" applyNumberFormat="1" applyFont="1" applyFill="1" applyBorder="1" applyAlignment="1">
      <alignment horizontal="center" vertical="top"/>
    </xf>
    <xf numFmtId="0" fontId="4" fillId="0" borderId="21" xfId="3" applyFont="1" applyFill="1" applyBorder="1" applyAlignment="1">
      <alignment horizontal="center" vertical="top"/>
    </xf>
    <xf numFmtId="188" fontId="8" fillId="0" borderId="21" xfId="1" applyNumberFormat="1" applyFont="1" applyFill="1" applyBorder="1" applyAlignment="1">
      <alignment horizontal="center" vertical="top"/>
    </xf>
    <xf numFmtId="10" fontId="4" fillId="0" borderId="21" xfId="2" applyNumberFormat="1" applyFont="1" applyFill="1" applyBorder="1" applyAlignment="1">
      <alignment horizontal="center" vertical="top"/>
    </xf>
    <xf numFmtId="0" fontId="3" fillId="0" borderId="18" xfId="3" applyFont="1" applyFill="1" applyBorder="1" applyAlignment="1">
      <alignment horizontal="center" vertical="center" shrinkToFit="1"/>
    </xf>
    <xf numFmtId="0" fontId="3" fillId="0" borderId="24" xfId="3" applyFont="1" applyFill="1" applyBorder="1" applyAlignment="1">
      <alignment horizontal="left" vertical="top"/>
    </xf>
    <xf numFmtId="0" fontId="3" fillId="0" borderId="25" xfId="3" applyFont="1" applyFill="1" applyBorder="1" applyAlignment="1">
      <alignment vertical="top" shrinkToFit="1"/>
    </xf>
    <xf numFmtId="188" fontId="3" fillId="0" borderId="12" xfId="1" applyNumberFormat="1" applyFont="1" applyFill="1" applyBorder="1" applyAlignment="1">
      <alignment horizontal="center" vertical="top"/>
    </xf>
    <xf numFmtId="10" fontId="3" fillId="0" borderId="12" xfId="2" applyNumberFormat="1" applyFont="1" applyFill="1" applyBorder="1" applyAlignment="1">
      <alignment horizontal="center" vertical="top"/>
    </xf>
    <xf numFmtId="188" fontId="3" fillId="0" borderId="18" xfId="1" applyNumberFormat="1" applyFont="1" applyFill="1" applyBorder="1" applyAlignment="1">
      <alignment horizontal="center" vertical="top"/>
    </xf>
    <xf numFmtId="0" fontId="3" fillId="0" borderId="18" xfId="3" applyFont="1" applyFill="1" applyBorder="1" applyAlignment="1">
      <alignment horizontal="center" vertical="top"/>
    </xf>
    <xf numFmtId="10" fontId="3" fillId="0" borderId="18" xfId="2" applyNumberFormat="1" applyFont="1" applyFill="1" applyBorder="1" applyAlignment="1">
      <alignment horizontal="center" vertical="top"/>
    </xf>
    <xf numFmtId="0" fontId="4" fillId="0" borderId="21" xfId="3" applyFont="1" applyFill="1" applyBorder="1" applyAlignment="1">
      <alignment horizontal="right" vertical="top" shrinkToFit="1"/>
    </xf>
    <xf numFmtId="0" fontId="4" fillId="0" borderId="25" xfId="3" applyFont="1" applyFill="1" applyBorder="1" applyAlignment="1">
      <alignment vertical="top" shrinkToFit="1"/>
    </xf>
    <xf numFmtId="189" fontId="4" fillId="0" borderId="21" xfId="3" applyNumberFormat="1" applyFont="1" applyFill="1" applyBorder="1" applyAlignment="1">
      <alignment horizontal="right" vertical="center" shrinkToFit="1"/>
    </xf>
    <xf numFmtId="0" fontId="4" fillId="0" borderId="26" xfId="3" applyFont="1" applyFill="1" applyBorder="1" applyAlignment="1">
      <alignment horizontal="right" vertical="center" shrinkToFit="1"/>
    </xf>
    <xf numFmtId="0" fontId="3" fillId="0" borderId="27" xfId="3" applyFont="1" applyFill="1" applyBorder="1" applyAlignment="1">
      <alignment horizontal="center" vertical="top" shrinkToFit="1"/>
    </xf>
    <xf numFmtId="0" fontId="4" fillId="0" borderId="28" xfId="3" applyFont="1" applyFill="1" applyBorder="1" applyAlignment="1">
      <alignment vertical="top" shrinkToFit="1"/>
    </xf>
    <xf numFmtId="188" fontId="4" fillId="0" borderId="26" xfId="1" applyNumberFormat="1" applyFont="1" applyFill="1" applyBorder="1" applyAlignment="1">
      <alignment horizontal="center" vertical="top"/>
    </xf>
    <xf numFmtId="10" fontId="4" fillId="0" borderId="26" xfId="2" applyNumberFormat="1" applyFont="1" applyFill="1" applyBorder="1" applyAlignment="1">
      <alignment horizontal="center" vertical="top"/>
    </xf>
    <xf numFmtId="0" fontId="4" fillId="0" borderId="26" xfId="3" applyFont="1" applyFill="1" applyBorder="1" applyAlignment="1">
      <alignment horizontal="center" vertical="top"/>
    </xf>
    <xf numFmtId="0" fontId="4" fillId="0" borderId="8" xfId="3" applyFont="1" applyFill="1" applyBorder="1" applyAlignment="1">
      <alignment horizontal="center" vertical="top" shrinkToFit="1"/>
    </xf>
    <xf numFmtId="0" fontId="3" fillId="0" borderId="7" xfId="3" applyFont="1" applyFill="1" applyBorder="1" applyAlignment="1">
      <alignment horizontal="center" vertical="top" shrinkToFit="1"/>
    </xf>
    <xf numFmtId="188" fontId="3" fillId="0" borderId="3" xfId="1" applyNumberFormat="1" applyFont="1" applyFill="1" applyBorder="1" applyAlignment="1">
      <alignment horizontal="center" vertical="top"/>
    </xf>
    <xf numFmtId="10" fontId="3" fillId="0" borderId="3" xfId="2" applyNumberFormat="1" applyFont="1" applyFill="1" applyBorder="1" applyAlignment="1">
      <alignment horizontal="center" vertical="top"/>
    </xf>
    <xf numFmtId="0" fontId="3" fillId="0" borderId="3" xfId="3" applyFont="1" applyFill="1" applyBorder="1" applyAlignment="1">
      <alignment horizontal="center" vertical="top"/>
    </xf>
    <xf numFmtId="187" fontId="15" fillId="0" borderId="3" xfId="3" applyNumberFormat="1" applyFont="1" applyFill="1" applyBorder="1" applyAlignment="1">
      <alignment horizontal="center" vertical="top" wrapText="1"/>
    </xf>
    <xf numFmtId="0" fontId="16" fillId="0" borderId="8" xfId="3" applyFont="1" applyFill="1" applyBorder="1" applyAlignment="1">
      <alignment horizontal="center" vertical="top" shrinkToFit="1"/>
    </xf>
    <xf numFmtId="0" fontId="14" fillId="0" borderId="7" xfId="3" applyFont="1" applyFill="1" applyBorder="1" applyAlignment="1">
      <alignment horizontal="center" vertical="top" shrinkToFit="1"/>
    </xf>
    <xf numFmtId="188" fontId="15" fillId="0" borderId="3" xfId="1" applyNumberFormat="1" applyFont="1" applyFill="1" applyBorder="1" applyAlignment="1">
      <alignment horizontal="center" vertical="top"/>
    </xf>
    <xf numFmtId="10" fontId="15" fillId="0" borderId="3" xfId="2" applyNumberFormat="1" applyFont="1" applyFill="1" applyBorder="1" applyAlignment="1">
      <alignment horizontal="center" vertical="top"/>
    </xf>
    <xf numFmtId="10" fontId="16" fillId="0" borderId="3" xfId="2" applyNumberFormat="1" applyFont="1" applyFill="1" applyBorder="1" applyAlignment="1">
      <alignment horizontal="center" vertical="top"/>
    </xf>
    <xf numFmtId="0" fontId="16" fillId="0" borderId="0" xfId="3" applyFont="1" applyFill="1" applyBorder="1" applyAlignment="1">
      <alignment vertical="top"/>
    </xf>
    <xf numFmtId="0" fontId="3" fillId="0" borderId="0" xfId="3" applyFont="1" applyFill="1" applyAlignment="1">
      <alignment vertical="top"/>
    </xf>
    <xf numFmtId="0" fontId="4" fillId="0" borderId="0" xfId="3" applyFont="1" applyFill="1" applyAlignment="1">
      <alignment vertical="top"/>
    </xf>
    <xf numFmtId="0" fontId="4" fillId="0" borderId="0" xfId="3" applyFont="1" applyFill="1" applyAlignment="1">
      <alignment horizontal="center" vertical="top"/>
    </xf>
    <xf numFmtId="188" fontId="17" fillId="0" borderId="0" xfId="3" applyNumberFormat="1" applyFont="1" applyFill="1" applyAlignment="1">
      <alignment horizontal="center" vertical="top"/>
    </xf>
    <xf numFmtId="0" fontId="8" fillId="0" borderId="0" xfId="3" applyFont="1" applyFill="1" applyAlignment="1">
      <alignment horizontal="center" vertical="top"/>
    </xf>
    <xf numFmtId="188" fontId="4" fillId="0" borderId="0" xfId="3" applyNumberFormat="1" applyFont="1" applyFill="1" applyAlignment="1">
      <alignment horizontal="center" vertical="top"/>
    </xf>
    <xf numFmtId="0" fontId="4" fillId="0" borderId="0" xfId="3" applyFont="1" applyFill="1" applyBorder="1" applyAlignment="1">
      <alignment horizontal="left" vertical="top"/>
    </xf>
    <xf numFmtId="0" fontId="18" fillId="0" borderId="0" xfId="4" applyFont="1" applyAlignment="1">
      <alignment horizontal="left" indent="21"/>
    </xf>
    <xf numFmtId="0" fontId="20" fillId="0" borderId="0" xfId="5" applyFont="1"/>
    <xf numFmtId="0" fontId="18" fillId="0" borderId="0" xfId="4" applyFont="1"/>
    <xf numFmtId="0" fontId="18" fillId="0" borderId="0" xfId="4" applyFont="1" applyBorder="1"/>
    <xf numFmtId="0" fontId="20" fillId="0" borderId="0" xfId="5" applyFont="1" applyFill="1"/>
    <xf numFmtId="0" fontId="21" fillId="0" borderId="0" xfId="4" applyFont="1" applyAlignment="1">
      <alignment horizontal="left" indent="21"/>
    </xf>
    <xf numFmtId="0" fontId="21" fillId="0" borderId="0" xfId="4" applyFont="1" applyAlignment="1">
      <alignment horizontal="left" indent="26"/>
    </xf>
    <xf numFmtId="0" fontId="21" fillId="0" borderId="0" xfId="4" applyFont="1" applyAlignment="1">
      <alignment horizontal="left" indent="22"/>
    </xf>
    <xf numFmtId="0" fontId="21" fillId="0" borderId="0" xfId="4" applyFont="1" applyAlignment="1">
      <alignment horizontal="left" indent="20"/>
    </xf>
    <xf numFmtId="0" fontId="21" fillId="0" borderId="0" xfId="4" applyFont="1" applyAlignment="1">
      <alignment horizontal="left" indent="27"/>
    </xf>
  </cellXfs>
  <cellStyles count="6">
    <cellStyle name="Normal 2 2 2" xfId="3"/>
    <cellStyle name="เครื่องหมายจุลภาค" xfId="1" builtinId="3"/>
    <cellStyle name="ปกติ" xfId="0" builtinId="0"/>
    <cellStyle name="ปกติ 2 2" xfId="5"/>
    <cellStyle name="ปกติ 4 3 3" xfId="4"/>
    <cellStyle name="เปอร์เซ็นต์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CK125"/>
  <sheetViews>
    <sheetView showGridLines="0" tabSelected="1" zoomScale="70" zoomScaleNormal="70" workbookViewId="0">
      <pane xSplit="6" ySplit="17" topLeftCell="M60" activePane="bottomRight" state="frozen"/>
      <selection pane="topRight" activeCell="G1" sqref="G1"/>
      <selection pane="bottomLeft" activeCell="A18" sqref="A18"/>
      <selection pane="bottomRight" activeCell="N88" sqref="N88:O88"/>
    </sheetView>
  </sheetViews>
  <sheetFormatPr defaultColWidth="9.125" defaultRowHeight="19.5" x14ac:dyDescent="0.2"/>
  <cols>
    <col min="1" max="1" width="5.625" style="29" customWidth="1"/>
    <col min="2" max="2" width="1.375" style="118" customWidth="1"/>
    <col min="3" max="3" width="46.25" style="119" customWidth="1"/>
    <col min="4" max="4" width="8.25" style="120" customWidth="1"/>
    <col min="5" max="5" width="7.75" style="120" customWidth="1"/>
    <col min="6" max="6" width="9.5" style="120" customWidth="1"/>
    <col min="7" max="7" width="8.375" style="120" customWidth="1"/>
    <col min="8" max="8" width="7" style="120" customWidth="1"/>
    <col min="9" max="9" width="7.75" style="120" customWidth="1"/>
    <col min="10" max="17" width="6.625" style="120" customWidth="1"/>
    <col min="18" max="18" width="7" style="122" customWidth="1"/>
    <col min="19" max="19" width="7" style="3" customWidth="1"/>
    <col min="20" max="20" width="5.875" style="3" customWidth="1"/>
    <col min="21" max="21" width="7" style="3" customWidth="1"/>
    <col min="22" max="22" width="10.5" style="3" customWidth="1"/>
    <col min="23" max="23" width="9.875" style="3" customWidth="1"/>
    <col min="24" max="24" width="6.875" style="3" customWidth="1"/>
    <col min="25" max="25" width="5.25" style="3" customWidth="1"/>
    <col min="26" max="26" width="6.125" style="3" customWidth="1"/>
    <col min="27" max="27" width="8.375" style="3" customWidth="1"/>
    <col min="28" max="28" width="6.25" style="3" customWidth="1"/>
    <col min="29" max="29" width="5.25" style="3" customWidth="1"/>
    <col min="30" max="30" width="6.375" style="3" customWidth="1"/>
    <col min="31" max="31" width="9.25" style="3" customWidth="1"/>
    <col min="32" max="36" width="6.125" style="3" customWidth="1"/>
    <col min="37" max="37" width="5.25" style="3" customWidth="1"/>
    <col min="38" max="38" width="6.125" style="3" customWidth="1"/>
    <col min="39" max="16384" width="9.125" style="3"/>
  </cols>
  <sheetData>
    <row r="1" spans="1:38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2"/>
      <c r="AG1" s="2"/>
      <c r="AH1" s="2"/>
      <c r="AI1" s="2"/>
      <c r="AJ1" s="2"/>
      <c r="AK1" s="2"/>
      <c r="AL1" s="2"/>
    </row>
    <row r="2" spans="1:38" ht="21" hidden="1" customHeight="1" x14ac:dyDescent="0.2">
      <c r="A2" s="4" t="s">
        <v>1</v>
      </c>
      <c r="B2" s="4"/>
      <c r="C2" s="4"/>
      <c r="D2" s="5"/>
      <c r="E2" s="6" t="s">
        <v>2</v>
      </c>
      <c r="F2" s="6"/>
      <c r="G2" s="6"/>
      <c r="H2" s="6"/>
      <c r="I2" s="6"/>
      <c r="J2" s="7" t="s">
        <v>3</v>
      </c>
      <c r="K2" s="8" t="s">
        <v>4</v>
      </c>
      <c r="L2" s="9" t="s">
        <v>5</v>
      </c>
      <c r="M2" s="10"/>
      <c r="N2" s="10"/>
      <c r="O2" s="10"/>
      <c r="P2" s="11"/>
      <c r="Q2" s="12"/>
      <c r="R2" s="13"/>
      <c r="S2" s="14"/>
      <c r="T2" s="14"/>
      <c r="U2" s="15" t="e">
        <f>SUM(#REF!)</f>
        <v>#REF!</v>
      </c>
      <c r="V2" s="15"/>
      <c r="W2" s="15"/>
    </row>
    <row r="3" spans="1:38" ht="21" hidden="1" customHeight="1" x14ac:dyDescent="0.2">
      <c r="A3" s="4"/>
      <c r="B3" s="4"/>
      <c r="C3" s="4"/>
      <c r="D3" s="9"/>
      <c r="E3" s="16" t="s">
        <v>6</v>
      </c>
      <c r="F3" s="16"/>
      <c r="G3" s="16"/>
      <c r="H3" s="16"/>
      <c r="I3" s="16"/>
      <c r="J3" s="16"/>
      <c r="K3" s="8"/>
      <c r="L3" s="9" t="s">
        <v>7</v>
      </c>
      <c r="M3" s="17"/>
      <c r="N3" s="17"/>
      <c r="O3" s="17"/>
      <c r="P3" s="9"/>
      <c r="Q3" s="9"/>
      <c r="R3" s="18"/>
    </row>
    <row r="4" spans="1:38" ht="21" hidden="1" customHeight="1" x14ac:dyDescent="0.2">
      <c r="A4" s="19"/>
      <c r="B4" s="19"/>
      <c r="C4" s="19"/>
      <c r="D4" s="9"/>
      <c r="E4" s="8"/>
      <c r="F4" s="8"/>
      <c r="G4" s="8"/>
      <c r="H4" s="8"/>
      <c r="I4" s="8"/>
      <c r="J4" s="8"/>
      <c r="K4" s="8"/>
      <c r="L4" s="9"/>
      <c r="M4" s="17"/>
      <c r="N4" s="17"/>
      <c r="O4" s="17"/>
      <c r="P4" s="9"/>
      <c r="Q4" s="3"/>
      <c r="R4" s="20"/>
    </row>
    <row r="5" spans="1:38" ht="35.25" hidden="1" customHeight="1" x14ac:dyDescent="0.2">
      <c r="A5" s="4" t="s">
        <v>8</v>
      </c>
      <c r="B5" s="4"/>
      <c r="C5" s="4"/>
      <c r="D5" s="5"/>
      <c r="E5" s="6" t="s">
        <v>9</v>
      </c>
      <c r="F5" s="6"/>
      <c r="G5" s="6"/>
      <c r="H5" s="6"/>
      <c r="I5" s="6"/>
      <c r="J5" s="6"/>
      <c r="K5" s="6"/>
      <c r="L5" s="7" t="s">
        <v>3</v>
      </c>
      <c r="M5" s="8"/>
      <c r="N5" s="8"/>
      <c r="O5" s="8" t="s">
        <v>4</v>
      </c>
      <c r="P5" s="21" t="e">
        <f>SUM(#REF!)</f>
        <v>#REF!</v>
      </c>
      <c r="Q5" s="21"/>
      <c r="R5" s="22"/>
      <c r="S5" s="14"/>
      <c r="T5" s="14"/>
      <c r="U5" s="23"/>
    </row>
    <row r="6" spans="1:38" ht="21" hidden="1" customHeight="1" x14ac:dyDescent="0.2">
      <c r="A6" s="4"/>
      <c r="B6" s="4"/>
      <c r="C6" s="4"/>
      <c r="D6" s="24" t="s">
        <v>10</v>
      </c>
      <c r="E6" s="24"/>
      <c r="F6" s="24"/>
      <c r="G6" s="24"/>
      <c r="H6" s="24"/>
      <c r="I6" s="24"/>
      <c r="J6" s="24"/>
      <c r="K6" s="24"/>
      <c r="L6" s="24"/>
      <c r="M6" s="8"/>
      <c r="N6" s="8"/>
      <c r="O6" s="8"/>
      <c r="P6" s="9"/>
      <c r="Q6" s="3"/>
      <c r="R6" s="25"/>
    </row>
    <row r="7" spans="1:38" ht="21" hidden="1" customHeight="1" x14ac:dyDescent="0.2">
      <c r="A7" s="19"/>
      <c r="B7" s="19"/>
      <c r="C7" s="19"/>
      <c r="D7" s="11"/>
      <c r="E7" s="11"/>
      <c r="F7" s="11"/>
      <c r="G7" s="11"/>
      <c r="H7" s="11"/>
      <c r="I7" s="11"/>
      <c r="J7" s="11"/>
      <c r="K7" s="17"/>
      <c r="L7" s="17"/>
      <c r="M7" s="9"/>
      <c r="N7" s="9"/>
      <c r="O7" s="9"/>
      <c r="P7" s="9"/>
      <c r="Q7" s="3"/>
      <c r="R7" s="20"/>
    </row>
    <row r="8" spans="1:38" ht="21" hidden="1" customHeight="1" x14ac:dyDescent="0.2">
      <c r="A8" s="4" t="s">
        <v>11</v>
      </c>
      <c r="B8" s="4"/>
      <c r="C8" s="4"/>
      <c r="D8" s="26"/>
      <c r="E8" s="6" t="s">
        <v>12</v>
      </c>
      <c r="F8" s="6"/>
      <c r="G8" s="6"/>
      <c r="H8" s="6"/>
      <c r="I8" s="6"/>
      <c r="J8" s="7" t="s">
        <v>3</v>
      </c>
      <c r="K8" s="8"/>
      <c r="L8" s="8" t="s">
        <v>4</v>
      </c>
      <c r="M8" s="21" t="e">
        <f>SUM(#REF!)</f>
        <v>#REF!</v>
      </c>
      <c r="N8" s="21"/>
      <c r="O8" s="27"/>
      <c r="P8" s="28"/>
      <c r="Q8" s="3"/>
      <c r="R8" s="20"/>
      <c r="U8" s="23"/>
    </row>
    <row r="9" spans="1:38" ht="20.25" hidden="1" customHeight="1" x14ac:dyDescent="0.2">
      <c r="A9" s="4"/>
      <c r="B9" s="4"/>
      <c r="C9" s="4"/>
      <c r="D9" s="24" t="s">
        <v>13</v>
      </c>
      <c r="E9" s="24"/>
      <c r="F9" s="24"/>
      <c r="G9" s="24"/>
      <c r="H9" s="24"/>
      <c r="I9" s="24"/>
      <c r="J9" s="24"/>
      <c r="K9" s="24"/>
      <c r="L9" s="8"/>
      <c r="M9" s="9"/>
      <c r="N9" s="9"/>
      <c r="O9" s="9"/>
      <c r="P9" s="9"/>
      <c r="Q9" s="3"/>
      <c r="R9" s="20"/>
    </row>
    <row r="10" spans="1:38" ht="20.25" hidden="1" customHeight="1" x14ac:dyDescent="0.2">
      <c r="A10" s="19"/>
      <c r="B10" s="19"/>
      <c r="C10" s="19"/>
      <c r="D10" s="8"/>
      <c r="E10" s="8"/>
      <c r="F10" s="8"/>
      <c r="G10" s="8"/>
      <c r="H10" s="8"/>
      <c r="I10" s="8"/>
      <c r="J10" s="8"/>
      <c r="K10" s="8"/>
      <c r="L10" s="8"/>
      <c r="M10" s="9"/>
      <c r="N10" s="9"/>
      <c r="O10" s="9"/>
      <c r="P10" s="9"/>
      <c r="Q10" s="3"/>
      <c r="R10" s="20"/>
    </row>
    <row r="11" spans="1:38" ht="30.75" hidden="1" customHeight="1" x14ac:dyDescent="0.2">
      <c r="A11" s="4" t="s">
        <v>14</v>
      </c>
      <c r="B11" s="4"/>
      <c r="C11" s="4"/>
      <c r="D11" s="26"/>
      <c r="E11" s="6" t="s">
        <v>15</v>
      </c>
      <c r="F11" s="6"/>
      <c r="G11" s="6"/>
      <c r="H11" s="6"/>
      <c r="I11" s="6"/>
      <c r="J11" s="7" t="s">
        <v>3</v>
      </c>
      <c r="K11" s="8"/>
      <c r="L11" s="8" t="s">
        <v>4</v>
      </c>
      <c r="M11" s="21" t="e">
        <f>SUM(#REF!)</f>
        <v>#REF!</v>
      </c>
      <c r="N11" s="21"/>
      <c r="O11" s="21"/>
      <c r="P11" s="21"/>
      <c r="Q11" s="3"/>
      <c r="R11" s="20"/>
      <c r="U11" s="23"/>
    </row>
    <row r="12" spans="1:38" ht="21" hidden="1" customHeight="1" x14ac:dyDescent="0.2">
      <c r="A12" s="4"/>
      <c r="B12" s="4"/>
      <c r="C12" s="4"/>
      <c r="D12" s="24" t="s">
        <v>16</v>
      </c>
      <c r="E12" s="24"/>
      <c r="F12" s="24"/>
      <c r="G12" s="24"/>
      <c r="H12" s="24"/>
      <c r="I12" s="24"/>
      <c r="J12" s="24"/>
      <c r="K12" s="24"/>
      <c r="L12" s="8"/>
      <c r="M12" s="9"/>
      <c r="N12" s="9"/>
      <c r="O12" s="9"/>
      <c r="P12" s="9"/>
      <c r="Q12" s="3"/>
      <c r="R12" s="20"/>
    </row>
    <row r="13" spans="1:38" ht="12.75" hidden="1" customHeight="1" x14ac:dyDescent="0.2">
      <c r="B13" s="30"/>
      <c r="C13" s="23"/>
      <c r="D13" s="23"/>
      <c r="E13" s="23"/>
      <c r="F13" s="23"/>
      <c r="G13" s="23"/>
      <c r="H13" s="23"/>
      <c r="I13" s="23"/>
      <c r="J13" s="23"/>
      <c r="K13" s="23"/>
      <c r="L13" s="31"/>
      <c r="M13" s="31"/>
      <c r="N13" s="31"/>
      <c r="O13" s="31"/>
      <c r="P13" s="31"/>
      <c r="Q13" s="31"/>
      <c r="R13" s="32"/>
      <c r="S13" s="31"/>
      <c r="T13" s="31"/>
      <c r="Y13" s="3" t="s">
        <v>17</v>
      </c>
      <c r="AK13" s="3" t="s">
        <v>17</v>
      </c>
    </row>
    <row r="14" spans="1:38" ht="21" customHeight="1" x14ac:dyDescent="0.2">
      <c r="A14" s="33" t="s">
        <v>18</v>
      </c>
      <c r="B14" s="34" t="s">
        <v>19</v>
      </c>
      <c r="C14" s="35"/>
      <c r="D14" s="36" t="s">
        <v>20</v>
      </c>
      <c r="E14" s="36"/>
      <c r="F14" s="36"/>
      <c r="G14" s="37" t="s">
        <v>21</v>
      </c>
      <c r="H14" s="37"/>
      <c r="I14" s="37"/>
      <c r="J14" s="37"/>
      <c r="K14" s="37"/>
      <c r="L14" s="37"/>
      <c r="M14" s="37"/>
      <c r="N14" s="37"/>
      <c r="O14" s="37"/>
      <c r="P14" s="37"/>
      <c r="Q14" s="38"/>
      <c r="R14" s="39" t="s">
        <v>22</v>
      </c>
      <c r="S14" s="40"/>
      <c r="T14" s="40"/>
      <c r="U14" s="41"/>
      <c r="V14" s="42" t="s">
        <v>23</v>
      </c>
      <c r="W14" s="42" t="s">
        <v>24</v>
      </c>
      <c r="X14" s="39" t="s">
        <v>25</v>
      </c>
      <c r="Y14" s="40"/>
      <c r="Z14" s="40"/>
      <c r="AA14" s="41"/>
      <c r="AB14" s="39" t="s">
        <v>26</v>
      </c>
      <c r="AC14" s="40"/>
      <c r="AD14" s="41"/>
      <c r="AE14" s="42" t="s">
        <v>27</v>
      </c>
      <c r="AF14" s="39" t="s">
        <v>28</v>
      </c>
      <c r="AG14" s="40"/>
      <c r="AH14" s="40"/>
      <c r="AI14" s="40"/>
      <c r="AJ14" s="40"/>
      <c r="AK14" s="40"/>
      <c r="AL14" s="41"/>
    </row>
    <row r="15" spans="1:38" s="49" customFormat="1" ht="33.75" customHeight="1" x14ac:dyDescent="0.2">
      <c r="A15" s="33"/>
      <c r="B15" s="43"/>
      <c r="C15" s="44"/>
      <c r="D15" s="45" t="s">
        <v>29</v>
      </c>
      <c r="E15" s="45" t="s">
        <v>30</v>
      </c>
      <c r="F15" s="45" t="s">
        <v>31</v>
      </c>
      <c r="G15" s="45" t="s">
        <v>32</v>
      </c>
      <c r="H15" s="45" t="s">
        <v>33</v>
      </c>
      <c r="I15" s="45" t="s">
        <v>34</v>
      </c>
      <c r="J15" s="36" t="s">
        <v>35</v>
      </c>
      <c r="K15" s="36"/>
      <c r="L15" s="36"/>
      <c r="M15" s="36"/>
      <c r="N15" s="36"/>
      <c r="O15" s="36"/>
      <c r="P15" s="36"/>
      <c r="Q15" s="46" t="s">
        <v>36</v>
      </c>
      <c r="R15" s="45" t="s">
        <v>37</v>
      </c>
      <c r="S15" s="42" t="s">
        <v>38</v>
      </c>
      <c r="T15" s="42" t="s">
        <v>39</v>
      </c>
      <c r="U15" s="45" t="s">
        <v>36</v>
      </c>
      <c r="V15" s="47"/>
      <c r="W15" s="47"/>
      <c r="X15" s="45" t="s">
        <v>40</v>
      </c>
      <c r="Y15" s="45" t="s">
        <v>41</v>
      </c>
      <c r="Z15" s="45" t="s">
        <v>36</v>
      </c>
      <c r="AA15" s="42" t="s">
        <v>42</v>
      </c>
      <c r="AB15" s="45" t="s">
        <v>43</v>
      </c>
      <c r="AC15" s="45" t="s">
        <v>44</v>
      </c>
      <c r="AD15" s="45" t="s">
        <v>45</v>
      </c>
      <c r="AE15" s="47"/>
      <c r="AF15" s="48" t="s">
        <v>46</v>
      </c>
      <c r="AG15" s="48" t="s">
        <v>47</v>
      </c>
      <c r="AH15" s="48" t="s">
        <v>48</v>
      </c>
      <c r="AI15" s="48" t="s">
        <v>49</v>
      </c>
      <c r="AJ15" s="48" t="s">
        <v>50</v>
      </c>
      <c r="AK15" s="48" t="s">
        <v>51</v>
      </c>
      <c r="AL15" s="48" t="s">
        <v>36</v>
      </c>
    </row>
    <row r="16" spans="1:38" s="57" customFormat="1" ht="90.75" customHeight="1" x14ac:dyDescent="0.2">
      <c r="A16" s="33"/>
      <c r="B16" s="50"/>
      <c r="C16" s="51"/>
      <c r="D16" s="45"/>
      <c r="E16" s="45"/>
      <c r="F16" s="45"/>
      <c r="G16" s="45"/>
      <c r="H16" s="45"/>
      <c r="I16" s="45"/>
      <c r="J16" s="52" t="s">
        <v>52</v>
      </c>
      <c r="K16" s="52" t="s">
        <v>53</v>
      </c>
      <c r="L16" s="52" t="s">
        <v>54</v>
      </c>
      <c r="M16" s="52" t="s">
        <v>55</v>
      </c>
      <c r="N16" s="53" t="s">
        <v>56</v>
      </c>
      <c r="O16" s="52" t="s">
        <v>51</v>
      </c>
      <c r="P16" s="52" t="s">
        <v>36</v>
      </c>
      <c r="Q16" s="54"/>
      <c r="R16" s="45"/>
      <c r="S16" s="55"/>
      <c r="T16" s="55"/>
      <c r="U16" s="45"/>
      <c r="V16" s="55"/>
      <c r="W16" s="55"/>
      <c r="X16" s="45"/>
      <c r="Y16" s="45"/>
      <c r="Z16" s="45"/>
      <c r="AA16" s="55"/>
      <c r="AB16" s="45"/>
      <c r="AC16" s="45"/>
      <c r="AD16" s="45"/>
      <c r="AE16" s="55"/>
      <c r="AF16" s="56"/>
      <c r="AG16" s="56"/>
      <c r="AH16" s="56"/>
      <c r="AI16" s="56"/>
      <c r="AJ16" s="56"/>
      <c r="AK16" s="56"/>
      <c r="AL16" s="56"/>
    </row>
    <row r="17" spans="1:38" s="61" customFormat="1" ht="24" customHeight="1" x14ac:dyDescent="0.2">
      <c r="A17" s="58">
        <v>1</v>
      </c>
      <c r="B17" s="59">
        <v>2</v>
      </c>
      <c r="C17" s="60"/>
      <c r="D17" s="58">
        <v>3</v>
      </c>
      <c r="E17" s="58">
        <v>4</v>
      </c>
      <c r="F17" s="58">
        <v>5</v>
      </c>
      <c r="G17" s="58">
        <v>6</v>
      </c>
      <c r="H17" s="58">
        <v>7</v>
      </c>
      <c r="I17" s="58">
        <v>8</v>
      </c>
      <c r="J17" s="58">
        <v>9</v>
      </c>
      <c r="K17" s="58">
        <v>10</v>
      </c>
      <c r="L17" s="58">
        <v>11</v>
      </c>
      <c r="M17" s="58">
        <v>12</v>
      </c>
      <c r="N17" s="58">
        <v>13</v>
      </c>
      <c r="O17" s="58">
        <v>14</v>
      </c>
      <c r="P17" s="58">
        <v>15</v>
      </c>
      <c r="Q17" s="58">
        <v>16</v>
      </c>
      <c r="R17" s="58">
        <v>17</v>
      </c>
      <c r="S17" s="58">
        <v>18</v>
      </c>
      <c r="T17" s="58">
        <v>19</v>
      </c>
      <c r="U17" s="58">
        <v>20</v>
      </c>
      <c r="V17" s="58">
        <v>21</v>
      </c>
      <c r="W17" s="58">
        <v>22</v>
      </c>
      <c r="X17" s="58">
        <v>23</v>
      </c>
      <c r="Y17" s="58">
        <v>24</v>
      </c>
      <c r="Z17" s="58">
        <v>25</v>
      </c>
      <c r="AA17" s="58">
        <v>26</v>
      </c>
      <c r="AB17" s="58">
        <v>27</v>
      </c>
      <c r="AC17" s="58">
        <v>28</v>
      </c>
      <c r="AD17" s="58">
        <v>29</v>
      </c>
      <c r="AE17" s="58">
        <v>30</v>
      </c>
      <c r="AF17" s="58">
        <v>31</v>
      </c>
      <c r="AG17" s="58">
        <v>32</v>
      </c>
      <c r="AH17" s="58">
        <v>33</v>
      </c>
      <c r="AI17" s="58">
        <v>34</v>
      </c>
      <c r="AJ17" s="58">
        <v>35</v>
      </c>
      <c r="AK17" s="58">
        <v>36</v>
      </c>
      <c r="AL17" s="58">
        <v>37</v>
      </c>
    </row>
    <row r="18" spans="1:38" s="57" customFormat="1" x14ac:dyDescent="0.2">
      <c r="A18" s="62">
        <v>1</v>
      </c>
      <c r="B18" s="63" t="s">
        <v>57</v>
      </c>
      <c r="C18" s="64"/>
      <c r="D18" s="65">
        <v>194</v>
      </c>
      <c r="E18" s="65">
        <v>178</v>
      </c>
      <c r="F18" s="66">
        <f>+E18/D18</f>
        <v>0.91752577319587625</v>
      </c>
      <c r="G18" s="67">
        <v>158</v>
      </c>
      <c r="H18" s="67">
        <v>4</v>
      </c>
      <c r="I18" s="67">
        <v>16</v>
      </c>
      <c r="J18" s="65">
        <v>6</v>
      </c>
      <c r="K18" s="65">
        <v>3</v>
      </c>
      <c r="L18" s="65">
        <v>2</v>
      </c>
      <c r="M18" s="65">
        <v>2</v>
      </c>
      <c r="N18" s="65">
        <v>0</v>
      </c>
      <c r="O18" s="65">
        <v>3</v>
      </c>
      <c r="P18" s="65">
        <f t="shared" ref="P18" si="0">SUM(P19:P21)</f>
        <v>16</v>
      </c>
      <c r="Q18" s="68">
        <f>SUM(G18,H18,I18)</f>
        <v>178</v>
      </c>
      <c r="R18" s="67">
        <v>1</v>
      </c>
      <c r="S18" s="67">
        <v>148</v>
      </c>
      <c r="T18" s="67">
        <v>9</v>
      </c>
      <c r="U18" s="67">
        <f>SUM(R18:T18)</f>
        <v>158</v>
      </c>
      <c r="V18" s="69">
        <f>(S18)/(E18-H18-R18-M18-N18)</f>
        <v>0.86549707602339176</v>
      </c>
      <c r="W18" s="69">
        <f>(G18-R18)/(E18-H18-R18-M18-N18)</f>
        <v>0.91812865497076024</v>
      </c>
      <c r="X18" s="67">
        <v>151</v>
      </c>
      <c r="Y18" s="67">
        <v>7</v>
      </c>
      <c r="Z18" s="67">
        <f t="shared" ref="Z18" si="1">SUM(Z19:Z21)</f>
        <v>158</v>
      </c>
      <c r="AA18" s="69">
        <f>+X18/Z18</f>
        <v>0.95569620253164556</v>
      </c>
      <c r="AB18" s="67">
        <v>47</v>
      </c>
      <c r="AC18" s="67">
        <v>111</v>
      </c>
      <c r="AD18" s="67">
        <f t="shared" ref="AD18" si="2">SUM(AD19:AD21)</f>
        <v>158</v>
      </c>
      <c r="AE18" s="69">
        <f>+AB18/AD18</f>
        <v>0.29746835443037972</v>
      </c>
      <c r="AF18" s="67">
        <v>10</v>
      </c>
      <c r="AG18" s="67">
        <v>34</v>
      </c>
      <c r="AH18" s="67">
        <v>104</v>
      </c>
      <c r="AI18" s="67">
        <v>0</v>
      </c>
      <c r="AJ18" s="67">
        <v>1</v>
      </c>
      <c r="AK18" s="67">
        <v>9</v>
      </c>
      <c r="AL18" s="67">
        <f t="shared" ref="AL18" si="3">SUM(AL19:AL21)</f>
        <v>158</v>
      </c>
    </row>
    <row r="19" spans="1:38" x14ac:dyDescent="0.2">
      <c r="A19" s="70">
        <v>1.1000000000000001</v>
      </c>
      <c r="B19" s="71"/>
      <c r="C19" s="72" t="s">
        <v>58</v>
      </c>
      <c r="D19" s="73">
        <v>144</v>
      </c>
      <c r="E19" s="73">
        <v>134</v>
      </c>
      <c r="F19" s="74">
        <f t="shared" ref="F19:F74" si="4">+E19/D19</f>
        <v>0.93055555555555558</v>
      </c>
      <c r="G19" s="75">
        <v>120</v>
      </c>
      <c r="H19" s="75">
        <v>4</v>
      </c>
      <c r="I19" s="75">
        <v>10</v>
      </c>
      <c r="J19" s="75">
        <v>4</v>
      </c>
      <c r="K19" s="75">
        <v>2</v>
      </c>
      <c r="L19" s="75">
        <v>1</v>
      </c>
      <c r="M19" s="75">
        <v>1</v>
      </c>
      <c r="N19" s="75">
        <v>0</v>
      </c>
      <c r="O19" s="75">
        <v>2</v>
      </c>
      <c r="P19" s="75">
        <f t="shared" ref="P19:P73" si="5">SUM(J19:O19)</f>
        <v>10</v>
      </c>
      <c r="Q19" s="76">
        <f t="shared" ref="Q19:Q74" si="6">SUM(G19,H19,I19)</f>
        <v>134</v>
      </c>
      <c r="R19" s="75">
        <v>1</v>
      </c>
      <c r="S19" s="75">
        <v>111</v>
      </c>
      <c r="T19" s="75">
        <v>8</v>
      </c>
      <c r="U19" s="75">
        <f t="shared" ref="U19:U73" si="7">SUM(R19:T19)</f>
        <v>120</v>
      </c>
      <c r="V19" s="77">
        <f t="shared" ref="V19:V74" si="8">(S19)/(E19-H19-R19-M19-N19)</f>
        <v>0.8671875</v>
      </c>
      <c r="W19" s="77">
        <f t="shared" ref="W19:W74" si="9">(G19-R19)/(E19-H19-R19-M19-N19)</f>
        <v>0.9296875</v>
      </c>
      <c r="X19" s="75">
        <v>115</v>
      </c>
      <c r="Y19" s="75">
        <v>5</v>
      </c>
      <c r="Z19" s="75">
        <f t="shared" ref="Z19:Z73" si="10">SUM(X19:Y19)</f>
        <v>120</v>
      </c>
      <c r="AA19" s="77">
        <f t="shared" ref="AA19:AA74" si="11">+X19/Z19</f>
        <v>0.95833333333333337</v>
      </c>
      <c r="AB19" s="75">
        <v>25</v>
      </c>
      <c r="AC19" s="75">
        <v>95</v>
      </c>
      <c r="AD19" s="75">
        <f t="shared" ref="AD19:AD73" si="12">SUM(AB19:AC19)</f>
        <v>120</v>
      </c>
      <c r="AE19" s="77">
        <f t="shared" ref="AE19:AE74" si="13">+AB19/AD19</f>
        <v>0.20833333333333334</v>
      </c>
      <c r="AF19" s="75">
        <v>7</v>
      </c>
      <c r="AG19" s="75">
        <v>30</v>
      </c>
      <c r="AH19" s="75">
        <v>76</v>
      </c>
      <c r="AI19" s="75">
        <v>0</v>
      </c>
      <c r="AJ19" s="75">
        <v>0</v>
      </c>
      <c r="AK19" s="75">
        <v>7</v>
      </c>
      <c r="AL19" s="75">
        <f t="shared" ref="AL19:AL73" si="14">SUM(AF19:AK19)</f>
        <v>120</v>
      </c>
    </row>
    <row r="20" spans="1:38" x14ac:dyDescent="0.2">
      <c r="A20" s="78">
        <v>1.2</v>
      </c>
      <c r="B20" s="71"/>
      <c r="C20" s="72" t="s">
        <v>59</v>
      </c>
      <c r="D20" s="75">
        <v>17</v>
      </c>
      <c r="E20" s="75">
        <v>15</v>
      </c>
      <c r="F20" s="77">
        <f t="shared" si="4"/>
        <v>0.88235294117647056</v>
      </c>
      <c r="G20" s="75">
        <v>13</v>
      </c>
      <c r="H20" s="75">
        <v>0</v>
      </c>
      <c r="I20" s="75">
        <v>2</v>
      </c>
      <c r="J20" s="75">
        <v>0</v>
      </c>
      <c r="K20" s="75">
        <v>0</v>
      </c>
      <c r="L20" s="75">
        <v>0</v>
      </c>
      <c r="M20" s="75">
        <v>1</v>
      </c>
      <c r="N20" s="75">
        <v>0</v>
      </c>
      <c r="O20" s="75">
        <v>1</v>
      </c>
      <c r="P20" s="75">
        <f t="shared" si="5"/>
        <v>2</v>
      </c>
      <c r="Q20" s="76">
        <f t="shared" si="6"/>
        <v>15</v>
      </c>
      <c r="R20" s="79">
        <v>0</v>
      </c>
      <c r="S20" s="75">
        <v>13</v>
      </c>
      <c r="T20" s="75">
        <v>0</v>
      </c>
      <c r="U20" s="75">
        <f t="shared" si="7"/>
        <v>13</v>
      </c>
      <c r="V20" s="77">
        <f t="shared" si="8"/>
        <v>0.9285714285714286</v>
      </c>
      <c r="W20" s="77">
        <f t="shared" si="9"/>
        <v>0.9285714285714286</v>
      </c>
      <c r="X20" s="75">
        <v>13</v>
      </c>
      <c r="Y20" s="75">
        <v>0</v>
      </c>
      <c r="Z20" s="75">
        <f t="shared" si="10"/>
        <v>13</v>
      </c>
      <c r="AA20" s="77">
        <f t="shared" si="11"/>
        <v>1</v>
      </c>
      <c r="AB20" s="75">
        <v>6</v>
      </c>
      <c r="AC20" s="75">
        <v>7</v>
      </c>
      <c r="AD20" s="75">
        <f t="shared" si="12"/>
        <v>13</v>
      </c>
      <c r="AE20" s="77">
        <f t="shared" si="13"/>
        <v>0.46153846153846156</v>
      </c>
      <c r="AF20" s="75">
        <v>1</v>
      </c>
      <c r="AG20" s="75">
        <v>4</v>
      </c>
      <c r="AH20" s="75">
        <v>5</v>
      </c>
      <c r="AI20" s="75">
        <v>0</v>
      </c>
      <c r="AJ20" s="75">
        <v>1</v>
      </c>
      <c r="AK20" s="75">
        <v>2</v>
      </c>
      <c r="AL20" s="75">
        <f t="shared" si="14"/>
        <v>13</v>
      </c>
    </row>
    <row r="21" spans="1:38" x14ac:dyDescent="0.2">
      <c r="A21" s="80">
        <v>1.3</v>
      </c>
      <c r="B21" s="81"/>
      <c r="C21" s="82" t="s">
        <v>60</v>
      </c>
      <c r="D21" s="83">
        <v>33</v>
      </c>
      <c r="E21" s="83">
        <v>29</v>
      </c>
      <c r="F21" s="84">
        <f t="shared" si="4"/>
        <v>0.87878787878787878</v>
      </c>
      <c r="G21" s="85">
        <v>25</v>
      </c>
      <c r="H21" s="85">
        <v>0</v>
      </c>
      <c r="I21" s="85">
        <v>4</v>
      </c>
      <c r="J21" s="85">
        <v>2</v>
      </c>
      <c r="K21" s="85">
        <v>1</v>
      </c>
      <c r="L21" s="85">
        <v>1</v>
      </c>
      <c r="M21" s="85">
        <v>0</v>
      </c>
      <c r="N21" s="85">
        <v>0</v>
      </c>
      <c r="O21" s="85">
        <v>0</v>
      </c>
      <c r="P21" s="85">
        <f t="shared" si="5"/>
        <v>4</v>
      </c>
      <c r="Q21" s="86">
        <f t="shared" si="6"/>
        <v>29</v>
      </c>
      <c r="R21" s="87">
        <v>0</v>
      </c>
      <c r="S21" s="85">
        <v>24</v>
      </c>
      <c r="T21" s="85">
        <v>1</v>
      </c>
      <c r="U21" s="85">
        <f t="shared" si="7"/>
        <v>25</v>
      </c>
      <c r="V21" s="88">
        <f t="shared" si="8"/>
        <v>0.82758620689655171</v>
      </c>
      <c r="W21" s="88">
        <f t="shared" si="9"/>
        <v>0.86206896551724133</v>
      </c>
      <c r="X21" s="85">
        <v>23</v>
      </c>
      <c r="Y21" s="85">
        <v>2</v>
      </c>
      <c r="Z21" s="85">
        <f t="shared" si="10"/>
        <v>25</v>
      </c>
      <c r="AA21" s="88">
        <f t="shared" si="11"/>
        <v>0.92</v>
      </c>
      <c r="AB21" s="85">
        <v>16</v>
      </c>
      <c r="AC21" s="85">
        <v>9</v>
      </c>
      <c r="AD21" s="85">
        <f t="shared" si="12"/>
        <v>25</v>
      </c>
      <c r="AE21" s="88">
        <f t="shared" si="13"/>
        <v>0.64</v>
      </c>
      <c r="AF21" s="85">
        <v>2</v>
      </c>
      <c r="AG21" s="85">
        <v>0</v>
      </c>
      <c r="AH21" s="85">
        <v>23</v>
      </c>
      <c r="AI21" s="85">
        <v>0</v>
      </c>
      <c r="AJ21" s="85">
        <v>0</v>
      </c>
      <c r="AK21" s="85">
        <v>0</v>
      </c>
      <c r="AL21" s="85">
        <f t="shared" si="14"/>
        <v>25</v>
      </c>
    </row>
    <row r="22" spans="1:38" s="57" customFormat="1" x14ac:dyDescent="0.2">
      <c r="A22" s="89">
        <v>2</v>
      </c>
      <c r="B22" s="90" t="s">
        <v>61</v>
      </c>
      <c r="C22" s="91"/>
      <c r="D22" s="92">
        <v>294</v>
      </c>
      <c r="E22" s="92">
        <v>263</v>
      </c>
      <c r="F22" s="93">
        <f t="shared" si="4"/>
        <v>0.89455782312925169</v>
      </c>
      <c r="G22" s="94">
        <v>198</v>
      </c>
      <c r="H22" s="94">
        <v>31</v>
      </c>
      <c r="I22" s="92">
        <v>34</v>
      </c>
      <c r="J22" s="92">
        <v>9</v>
      </c>
      <c r="K22" s="92">
        <v>12</v>
      </c>
      <c r="L22" s="92">
        <v>5</v>
      </c>
      <c r="M22" s="92">
        <v>3</v>
      </c>
      <c r="N22" s="92">
        <v>0</v>
      </c>
      <c r="O22" s="92">
        <v>5</v>
      </c>
      <c r="P22" s="94">
        <f t="shared" si="5"/>
        <v>34</v>
      </c>
      <c r="Q22" s="95">
        <f t="shared" si="6"/>
        <v>263</v>
      </c>
      <c r="R22" s="94">
        <v>2</v>
      </c>
      <c r="S22" s="94">
        <v>193</v>
      </c>
      <c r="T22" s="94">
        <v>3</v>
      </c>
      <c r="U22" s="94">
        <f t="shared" si="7"/>
        <v>198</v>
      </c>
      <c r="V22" s="96">
        <f t="shared" si="8"/>
        <v>0.85022026431718056</v>
      </c>
      <c r="W22" s="96">
        <f t="shared" si="9"/>
        <v>0.86343612334801767</v>
      </c>
      <c r="X22" s="92">
        <v>131</v>
      </c>
      <c r="Y22" s="92">
        <v>67</v>
      </c>
      <c r="Z22" s="92">
        <f t="shared" ref="Z22" si="15">SUM(Z23:Z29)</f>
        <v>198</v>
      </c>
      <c r="AA22" s="96">
        <f t="shared" si="11"/>
        <v>0.66161616161616166</v>
      </c>
      <c r="AB22" s="92">
        <v>117</v>
      </c>
      <c r="AC22" s="92">
        <v>81</v>
      </c>
      <c r="AD22" s="92">
        <f t="shared" ref="AD22" si="16">SUM(AD23:AD29)</f>
        <v>198</v>
      </c>
      <c r="AE22" s="96">
        <f t="shared" si="13"/>
        <v>0.59090909090909094</v>
      </c>
      <c r="AF22" s="92">
        <f t="shared" ref="AF22:AL22" si="17">SUM(AF23:AF29)</f>
        <v>21</v>
      </c>
      <c r="AG22" s="92">
        <f t="shared" si="17"/>
        <v>12</v>
      </c>
      <c r="AH22" s="92">
        <f t="shared" si="17"/>
        <v>159</v>
      </c>
      <c r="AI22" s="92">
        <f t="shared" si="17"/>
        <v>1</v>
      </c>
      <c r="AJ22" s="92">
        <f t="shared" si="17"/>
        <v>3</v>
      </c>
      <c r="AK22" s="92">
        <f t="shared" si="17"/>
        <v>2</v>
      </c>
      <c r="AL22" s="92">
        <f t="shared" si="17"/>
        <v>198</v>
      </c>
    </row>
    <row r="23" spans="1:38" x14ac:dyDescent="0.2">
      <c r="A23" s="78">
        <v>2.1</v>
      </c>
      <c r="B23" s="71"/>
      <c r="C23" s="72" t="s">
        <v>62</v>
      </c>
      <c r="D23" s="75">
        <v>53</v>
      </c>
      <c r="E23" s="75">
        <v>48</v>
      </c>
      <c r="F23" s="77">
        <f t="shared" si="4"/>
        <v>0.90566037735849059</v>
      </c>
      <c r="G23" s="75">
        <v>37</v>
      </c>
      <c r="H23" s="75">
        <v>4</v>
      </c>
      <c r="I23" s="75">
        <v>7</v>
      </c>
      <c r="J23" s="75">
        <v>3</v>
      </c>
      <c r="K23" s="75">
        <v>2</v>
      </c>
      <c r="L23" s="75">
        <v>1</v>
      </c>
      <c r="M23" s="75">
        <v>0</v>
      </c>
      <c r="N23" s="75">
        <v>0</v>
      </c>
      <c r="O23" s="75">
        <v>1</v>
      </c>
      <c r="P23" s="75">
        <f t="shared" si="5"/>
        <v>7</v>
      </c>
      <c r="Q23" s="76">
        <f t="shared" si="6"/>
        <v>48</v>
      </c>
      <c r="R23" s="79">
        <v>0</v>
      </c>
      <c r="S23" s="75">
        <v>36</v>
      </c>
      <c r="T23" s="75">
        <v>1</v>
      </c>
      <c r="U23" s="75">
        <f t="shared" si="7"/>
        <v>37</v>
      </c>
      <c r="V23" s="77">
        <f t="shared" si="8"/>
        <v>0.81818181818181823</v>
      </c>
      <c r="W23" s="77">
        <f t="shared" si="9"/>
        <v>0.84090909090909094</v>
      </c>
      <c r="X23" s="75">
        <v>15</v>
      </c>
      <c r="Y23" s="75">
        <v>22</v>
      </c>
      <c r="Z23" s="75">
        <f t="shared" si="10"/>
        <v>37</v>
      </c>
      <c r="AA23" s="77">
        <f t="shared" si="11"/>
        <v>0.40540540540540543</v>
      </c>
      <c r="AB23" s="75">
        <v>12</v>
      </c>
      <c r="AC23" s="75">
        <v>25</v>
      </c>
      <c r="AD23" s="75">
        <f t="shared" si="12"/>
        <v>37</v>
      </c>
      <c r="AE23" s="77">
        <f t="shared" si="13"/>
        <v>0.32432432432432434</v>
      </c>
      <c r="AF23" s="75">
        <v>3</v>
      </c>
      <c r="AG23" s="75">
        <v>3</v>
      </c>
      <c r="AH23" s="75">
        <v>28</v>
      </c>
      <c r="AI23" s="75">
        <v>1</v>
      </c>
      <c r="AJ23" s="75">
        <v>1</v>
      </c>
      <c r="AK23" s="75">
        <v>1</v>
      </c>
      <c r="AL23" s="75">
        <f t="shared" si="14"/>
        <v>37</v>
      </c>
    </row>
    <row r="24" spans="1:38" x14ac:dyDescent="0.2">
      <c r="A24" s="78">
        <v>2.2000000000000002</v>
      </c>
      <c r="B24" s="71"/>
      <c r="C24" s="72" t="s">
        <v>63</v>
      </c>
      <c r="D24" s="75">
        <v>49</v>
      </c>
      <c r="E24" s="75">
        <v>48</v>
      </c>
      <c r="F24" s="77">
        <f t="shared" si="4"/>
        <v>0.97959183673469385</v>
      </c>
      <c r="G24" s="75">
        <v>26</v>
      </c>
      <c r="H24" s="75">
        <v>18</v>
      </c>
      <c r="I24" s="75">
        <v>4</v>
      </c>
      <c r="J24" s="75">
        <v>1</v>
      </c>
      <c r="K24" s="75">
        <v>1</v>
      </c>
      <c r="L24" s="75">
        <v>0</v>
      </c>
      <c r="M24" s="75">
        <v>1</v>
      </c>
      <c r="N24" s="75">
        <v>0</v>
      </c>
      <c r="O24" s="75">
        <v>1</v>
      </c>
      <c r="P24" s="75">
        <f t="shared" si="5"/>
        <v>4</v>
      </c>
      <c r="Q24" s="76">
        <f t="shared" si="6"/>
        <v>48</v>
      </c>
      <c r="R24" s="79">
        <v>1</v>
      </c>
      <c r="S24" s="75">
        <v>24</v>
      </c>
      <c r="T24" s="75">
        <v>1</v>
      </c>
      <c r="U24" s="75">
        <f t="shared" si="7"/>
        <v>26</v>
      </c>
      <c r="V24" s="77">
        <f t="shared" si="8"/>
        <v>0.8571428571428571</v>
      </c>
      <c r="W24" s="77">
        <f t="shared" si="9"/>
        <v>0.8928571428571429</v>
      </c>
      <c r="X24" s="75">
        <v>17</v>
      </c>
      <c r="Y24" s="75">
        <v>9</v>
      </c>
      <c r="Z24" s="75">
        <f t="shared" si="10"/>
        <v>26</v>
      </c>
      <c r="AA24" s="77">
        <f t="shared" si="11"/>
        <v>0.65384615384615385</v>
      </c>
      <c r="AB24" s="75">
        <v>20</v>
      </c>
      <c r="AC24" s="75">
        <v>6</v>
      </c>
      <c r="AD24" s="75">
        <f t="shared" si="12"/>
        <v>26</v>
      </c>
      <c r="AE24" s="77">
        <f t="shared" si="13"/>
        <v>0.76923076923076927</v>
      </c>
      <c r="AF24" s="75">
        <v>1</v>
      </c>
      <c r="AG24" s="75">
        <v>1</v>
      </c>
      <c r="AH24" s="75">
        <v>24</v>
      </c>
      <c r="AI24" s="75">
        <v>0</v>
      </c>
      <c r="AJ24" s="75">
        <v>0</v>
      </c>
      <c r="AK24" s="75">
        <v>0</v>
      </c>
      <c r="AL24" s="75">
        <f t="shared" si="14"/>
        <v>26</v>
      </c>
    </row>
    <row r="25" spans="1:38" x14ac:dyDescent="0.2">
      <c r="A25" s="78">
        <v>2.2999999999999998</v>
      </c>
      <c r="B25" s="71"/>
      <c r="C25" s="72" t="s">
        <v>64</v>
      </c>
      <c r="D25" s="75">
        <v>20</v>
      </c>
      <c r="E25" s="75">
        <v>14</v>
      </c>
      <c r="F25" s="77">
        <f t="shared" si="4"/>
        <v>0.7</v>
      </c>
      <c r="G25" s="75">
        <v>6</v>
      </c>
      <c r="H25" s="75">
        <v>6</v>
      </c>
      <c r="I25" s="75">
        <v>2</v>
      </c>
      <c r="J25" s="75">
        <v>0</v>
      </c>
      <c r="K25" s="75">
        <v>2</v>
      </c>
      <c r="L25" s="75">
        <v>0</v>
      </c>
      <c r="M25" s="75">
        <v>0</v>
      </c>
      <c r="N25" s="75">
        <v>0</v>
      </c>
      <c r="O25" s="75">
        <v>0</v>
      </c>
      <c r="P25" s="75">
        <f t="shared" si="5"/>
        <v>2</v>
      </c>
      <c r="Q25" s="76">
        <f t="shared" si="6"/>
        <v>14</v>
      </c>
      <c r="R25" s="79">
        <v>0</v>
      </c>
      <c r="S25" s="75">
        <v>6</v>
      </c>
      <c r="T25" s="75">
        <v>0</v>
      </c>
      <c r="U25" s="75">
        <f t="shared" si="7"/>
        <v>6</v>
      </c>
      <c r="V25" s="77">
        <f t="shared" si="8"/>
        <v>0.75</v>
      </c>
      <c r="W25" s="77">
        <f t="shared" si="9"/>
        <v>0.75</v>
      </c>
      <c r="X25" s="75">
        <v>5</v>
      </c>
      <c r="Y25" s="75">
        <v>1</v>
      </c>
      <c r="Z25" s="75">
        <f t="shared" si="10"/>
        <v>6</v>
      </c>
      <c r="AA25" s="77">
        <f t="shared" si="11"/>
        <v>0.83333333333333337</v>
      </c>
      <c r="AB25" s="75">
        <v>1</v>
      </c>
      <c r="AC25" s="75">
        <v>5</v>
      </c>
      <c r="AD25" s="75">
        <f t="shared" si="12"/>
        <v>6</v>
      </c>
      <c r="AE25" s="77">
        <f t="shared" si="13"/>
        <v>0.16666666666666666</v>
      </c>
      <c r="AF25" s="75">
        <v>3</v>
      </c>
      <c r="AG25" s="75"/>
      <c r="AH25" s="75">
        <v>2</v>
      </c>
      <c r="AI25" s="75">
        <v>0</v>
      </c>
      <c r="AJ25" s="75">
        <v>1</v>
      </c>
      <c r="AK25" s="75">
        <v>0</v>
      </c>
      <c r="AL25" s="75">
        <f t="shared" si="14"/>
        <v>6</v>
      </c>
    </row>
    <row r="26" spans="1:38" x14ac:dyDescent="0.2">
      <c r="A26" s="78">
        <v>2.4</v>
      </c>
      <c r="B26" s="71"/>
      <c r="C26" s="72" t="s">
        <v>65</v>
      </c>
      <c r="D26" s="75">
        <v>33</v>
      </c>
      <c r="E26" s="75">
        <v>30</v>
      </c>
      <c r="F26" s="77">
        <f t="shared" si="4"/>
        <v>0.90909090909090906</v>
      </c>
      <c r="G26" s="75">
        <v>24</v>
      </c>
      <c r="H26" s="75">
        <v>0</v>
      </c>
      <c r="I26" s="75">
        <v>6</v>
      </c>
      <c r="J26" s="75">
        <v>1</v>
      </c>
      <c r="K26" s="75">
        <v>4</v>
      </c>
      <c r="L26" s="75">
        <v>0</v>
      </c>
      <c r="M26" s="75">
        <v>0</v>
      </c>
      <c r="N26" s="75">
        <v>0</v>
      </c>
      <c r="O26" s="75">
        <v>1</v>
      </c>
      <c r="P26" s="75">
        <f t="shared" si="5"/>
        <v>6</v>
      </c>
      <c r="Q26" s="76">
        <f t="shared" si="6"/>
        <v>30</v>
      </c>
      <c r="R26" s="79">
        <v>0</v>
      </c>
      <c r="S26" s="75">
        <v>24</v>
      </c>
      <c r="T26" s="75">
        <v>0</v>
      </c>
      <c r="U26" s="75">
        <f t="shared" si="7"/>
        <v>24</v>
      </c>
      <c r="V26" s="77">
        <f t="shared" si="8"/>
        <v>0.8</v>
      </c>
      <c r="W26" s="77">
        <f t="shared" si="9"/>
        <v>0.8</v>
      </c>
      <c r="X26" s="75">
        <v>15</v>
      </c>
      <c r="Y26" s="75">
        <v>9</v>
      </c>
      <c r="Z26" s="75">
        <f t="shared" si="10"/>
        <v>24</v>
      </c>
      <c r="AA26" s="77">
        <f t="shared" si="11"/>
        <v>0.625</v>
      </c>
      <c r="AB26" s="75">
        <v>14</v>
      </c>
      <c r="AC26" s="75">
        <v>10</v>
      </c>
      <c r="AD26" s="75">
        <f t="shared" si="12"/>
        <v>24</v>
      </c>
      <c r="AE26" s="77">
        <f t="shared" si="13"/>
        <v>0.58333333333333337</v>
      </c>
      <c r="AF26" s="75">
        <v>4</v>
      </c>
      <c r="AG26" s="75"/>
      <c r="AH26" s="75">
        <v>19</v>
      </c>
      <c r="AI26" s="75">
        <v>0</v>
      </c>
      <c r="AJ26" s="75">
        <v>0</v>
      </c>
      <c r="AK26" s="75">
        <v>1</v>
      </c>
      <c r="AL26" s="75">
        <f t="shared" si="14"/>
        <v>24</v>
      </c>
    </row>
    <row r="27" spans="1:38" x14ac:dyDescent="0.2">
      <c r="A27" s="78">
        <v>2.5</v>
      </c>
      <c r="B27" s="71"/>
      <c r="C27" s="72" t="s">
        <v>66</v>
      </c>
      <c r="D27" s="75">
        <v>59</v>
      </c>
      <c r="E27" s="75">
        <v>48</v>
      </c>
      <c r="F27" s="77">
        <f t="shared" si="4"/>
        <v>0.81355932203389836</v>
      </c>
      <c r="G27" s="75">
        <v>40</v>
      </c>
      <c r="H27" s="75">
        <v>2</v>
      </c>
      <c r="I27" s="75">
        <v>6</v>
      </c>
      <c r="J27" s="75">
        <v>2</v>
      </c>
      <c r="K27" s="75">
        <v>0</v>
      </c>
      <c r="L27" s="75">
        <v>2</v>
      </c>
      <c r="M27" s="75">
        <v>1</v>
      </c>
      <c r="N27" s="75">
        <v>0</v>
      </c>
      <c r="O27" s="75">
        <v>1</v>
      </c>
      <c r="P27" s="75">
        <f t="shared" si="5"/>
        <v>6</v>
      </c>
      <c r="Q27" s="76">
        <f t="shared" si="6"/>
        <v>48</v>
      </c>
      <c r="R27" s="79">
        <v>1</v>
      </c>
      <c r="S27" s="75">
        <v>38</v>
      </c>
      <c r="T27" s="75">
        <v>1</v>
      </c>
      <c r="U27" s="75">
        <f t="shared" si="7"/>
        <v>40</v>
      </c>
      <c r="V27" s="77">
        <f t="shared" si="8"/>
        <v>0.86363636363636365</v>
      </c>
      <c r="W27" s="77">
        <f t="shared" si="9"/>
        <v>0.88636363636363635</v>
      </c>
      <c r="X27" s="75">
        <v>27</v>
      </c>
      <c r="Y27" s="75">
        <v>13</v>
      </c>
      <c r="Z27" s="75">
        <f t="shared" si="10"/>
        <v>40</v>
      </c>
      <c r="AA27" s="77">
        <f t="shared" si="11"/>
        <v>0.67500000000000004</v>
      </c>
      <c r="AB27" s="75">
        <v>19</v>
      </c>
      <c r="AC27" s="75">
        <v>21</v>
      </c>
      <c r="AD27" s="75">
        <f t="shared" si="12"/>
        <v>40</v>
      </c>
      <c r="AE27" s="77">
        <f t="shared" si="13"/>
        <v>0.47499999999999998</v>
      </c>
      <c r="AF27" s="75">
        <v>6</v>
      </c>
      <c r="AG27" s="75">
        <v>3</v>
      </c>
      <c r="AH27" s="75">
        <v>30</v>
      </c>
      <c r="AI27" s="75">
        <v>0</v>
      </c>
      <c r="AJ27" s="75">
        <v>1</v>
      </c>
      <c r="AK27" s="75">
        <v>0</v>
      </c>
      <c r="AL27" s="75">
        <f t="shared" si="14"/>
        <v>40</v>
      </c>
    </row>
    <row r="28" spans="1:38" x14ac:dyDescent="0.2">
      <c r="A28" s="78">
        <v>2.6</v>
      </c>
      <c r="B28" s="71"/>
      <c r="C28" s="72" t="s">
        <v>67</v>
      </c>
      <c r="D28" s="75">
        <v>62</v>
      </c>
      <c r="E28" s="75">
        <v>59</v>
      </c>
      <c r="F28" s="77">
        <f t="shared" si="4"/>
        <v>0.95161290322580649</v>
      </c>
      <c r="G28" s="75">
        <v>51</v>
      </c>
      <c r="H28" s="75">
        <v>1</v>
      </c>
      <c r="I28" s="75">
        <v>7</v>
      </c>
      <c r="J28" s="75">
        <v>2</v>
      </c>
      <c r="K28" s="75">
        <v>2</v>
      </c>
      <c r="L28" s="75">
        <v>2</v>
      </c>
      <c r="M28" s="75">
        <v>1</v>
      </c>
      <c r="N28" s="75">
        <v>0</v>
      </c>
      <c r="O28" s="75">
        <v>0</v>
      </c>
      <c r="P28" s="75">
        <f t="shared" si="5"/>
        <v>7</v>
      </c>
      <c r="Q28" s="76">
        <f t="shared" si="6"/>
        <v>59</v>
      </c>
      <c r="R28" s="79">
        <v>0</v>
      </c>
      <c r="S28" s="75">
        <v>51</v>
      </c>
      <c r="T28" s="75">
        <v>0</v>
      </c>
      <c r="U28" s="75">
        <f t="shared" si="7"/>
        <v>51</v>
      </c>
      <c r="V28" s="77">
        <f t="shared" si="8"/>
        <v>0.89473684210526316</v>
      </c>
      <c r="W28" s="77">
        <f t="shared" si="9"/>
        <v>0.89473684210526316</v>
      </c>
      <c r="X28" s="75">
        <v>41</v>
      </c>
      <c r="Y28" s="75">
        <v>10</v>
      </c>
      <c r="Z28" s="75">
        <f t="shared" si="10"/>
        <v>51</v>
      </c>
      <c r="AA28" s="77">
        <f t="shared" si="11"/>
        <v>0.80392156862745101</v>
      </c>
      <c r="AB28" s="75">
        <v>40</v>
      </c>
      <c r="AC28" s="75">
        <v>11</v>
      </c>
      <c r="AD28" s="75">
        <f t="shared" si="12"/>
        <v>51</v>
      </c>
      <c r="AE28" s="77">
        <f t="shared" si="13"/>
        <v>0.78431372549019607</v>
      </c>
      <c r="AF28" s="75">
        <v>2</v>
      </c>
      <c r="AG28" s="75">
        <v>2</v>
      </c>
      <c r="AH28" s="75">
        <v>47</v>
      </c>
      <c r="AI28" s="75">
        <v>0</v>
      </c>
      <c r="AJ28" s="75">
        <v>0</v>
      </c>
      <c r="AK28" s="75">
        <v>0</v>
      </c>
      <c r="AL28" s="75">
        <f t="shared" si="14"/>
        <v>51</v>
      </c>
    </row>
    <row r="29" spans="1:38" x14ac:dyDescent="0.2">
      <c r="A29" s="97">
        <v>2.7</v>
      </c>
      <c r="B29" s="81"/>
      <c r="C29" s="82" t="s">
        <v>68</v>
      </c>
      <c r="D29" s="83">
        <v>18</v>
      </c>
      <c r="E29" s="83">
        <v>16</v>
      </c>
      <c r="F29" s="84">
        <f t="shared" si="4"/>
        <v>0.88888888888888884</v>
      </c>
      <c r="G29" s="85">
        <v>14</v>
      </c>
      <c r="H29" s="85">
        <v>0</v>
      </c>
      <c r="I29" s="85">
        <v>2</v>
      </c>
      <c r="J29" s="85">
        <v>0</v>
      </c>
      <c r="K29" s="85">
        <v>1</v>
      </c>
      <c r="L29" s="85">
        <v>0</v>
      </c>
      <c r="M29" s="85">
        <v>0</v>
      </c>
      <c r="N29" s="85">
        <v>0</v>
      </c>
      <c r="O29" s="85">
        <v>1</v>
      </c>
      <c r="P29" s="85">
        <f t="shared" si="5"/>
        <v>2</v>
      </c>
      <c r="Q29" s="86">
        <f t="shared" si="6"/>
        <v>16</v>
      </c>
      <c r="R29" s="87">
        <v>0</v>
      </c>
      <c r="S29" s="85">
        <v>14</v>
      </c>
      <c r="T29" s="85">
        <v>0</v>
      </c>
      <c r="U29" s="85">
        <f t="shared" si="7"/>
        <v>14</v>
      </c>
      <c r="V29" s="88">
        <f t="shared" si="8"/>
        <v>0.875</v>
      </c>
      <c r="W29" s="88">
        <f t="shared" si="9"/>
        <v>0.875</v>
      </c>
      <c r="X29" s="85">
        <v>11</v>
      </c>
      <c r="Y29" s="85">
        <v>3</v>
      </c>
      <c r="Z29" s="85">
        <f t="shared" si="10"/>
        <v>14</v>
      </c>
      <c r="AA29" s="88">
        <f t="shared" si="11"/>
        <v>0.7857142857142857</v>
      </c>
      <c r="AB29" s="85">
        <v>11</v>
      </c>
      <c r="AC29" s="85">
        <v>3</v>
      </c>
      <c r="AD29" s="85">
        <f t="shared" si="12"/>
        <v>14</v>
      </c>
      <c r="AE29" s="88">
        <f t="shared" si="13"/>
        <v>0.7857142857142857</v>
      </c>
      <c r="AF29" s="85">
        <v>2</v>
      </c>
      <c r="AG29" s="85">
        <v>3</v>
      </c>
      <c r="AH29" s="85">
        <v>9</v>
      </c>
      <c r="AI29" s="85">
        <v>0</v>
      </c>
      <c r="AJ29" s="85">
        <v>0</v>
      </c>
      <c r="AK29" s="85">
        <v>0</v>
      </c>
      <c r="AL29" s="85">
        <f t="shared" si="14"/>
        <v>14</v>
      </c>
    </row>
    <row r="30" spans="1:38" s="57" customFormat="1" x14ac:dyDescent="0.2">
      <c r="A30" s="89">
        <v>3</v>
      </c>
      <c r="B30" s="90" t="s">
        <v>69</v>
      </c>
      <c r="C30" s="91"/>
      <c r="D30" s="92">
        <f>SUM(D31:D36)</f>
        <v>335</v>
      </c>
      <c r="E30" s="92">
        <f>SUM(E31:E36)</f>
        <v>321</v>
      </c>
      <c r="F30" s="93">
        <f>+E30/D30</f>
        <v>0.95820895522388061</v>
      </c>
      <c r="G30" s="92">
        <v>268</v>
      </c>
      <c r="H30" s="92">
        <f t="shared" ref="H30:O30" si="18">SUM(H31:H36)</f>
        <v>10</v>
      </c>
      <c r="I30" s="92">
        <v>43</v>
      </c>
      <c r="J30" s="92">
        <v>23</v>
      </c>
      <c r="K30" s="92">
        <v>9</v>
      </c>
      <c r="L30" s="92">
        <v>8</v>
      </c>
      <c r="M30" s="92">
        <f t="shared" si="18"/>
        <v>2</v>
      </c>
      <c r="N30" s="92">
        <f t="shared" si="18"/>
        <v>1</v>
      </c>
      <c r="O30" s="92">
        <f t="shared" si="18"/>
        <v>0</v>
      </c>
      <c r="P30" s="94">
        <f>SUM(P31:P36)</f>
        <v>43</v>
      </c>
      <c r="Q30" s="95">
        <f t="shared" si="6"/>
        <v>321</v>
      </c>
      <c r="R30" s="92">
        <v>3</v>
      </c>
      <c r="S30" s="92">
        <v>265</v>
      </c>
      <c r="T30" s="92">
        <v>0</v>
      </c>
      <c r="U30" s="94">
        <f t="shared" ref="U30" si="19">SUM(U31:U36)</f>
        <v>268</v>
      </c>
      <c r="V30" s="96">
        <f t="shared" si="8"/>
        <v>0.86885245901639341</v>
      </c>
      <c r="W30" s="96">
        <f t="shared" si="9"/>
        <v>0.86885245901639341</v>
      </c>
      <c r="X30" s="94">
        <v>209</v>
      </c>
      <c r="Y30" s="94">
        <v>59</v>
      </c>
      <c r="Z30" s="94">
        <f t="shared" ref="Z30" si="20">SUM(Z31:Z36)</f>
        <v>268</v>
      </c>
      <c r="AA30" s="96">
        <f t="shared" si="11"/>
        <v>0.77985074626865669</v>
      </c>
      <c r="AB30" s="94">
        <v>234</v>
      </c>
      <c r="AC30" s="94">
        <v>34</v>
      </c>
      <c r="AD30" s="94">
        <f t="shared" ref="AD30" si="21">SUM(AD31:AD36)</f>
        <v>268</v>
      </c>
      <c r="AE30" s="96">
        <f t="shared" si="13"/>
        <v>0.87313432835820892</v>
      </c>
      <c r="AF30" s="94">
        <v>6</v>
      </c>
      <c r="AG30" s="94">
        <v>19</v>
      </c>
      <c r="AH30" s="94">
        <v>237</v>
      </c>
      <c r="AI30" s="94">
        <v>0</v>
      </c>
      <c r="AJ30" s="94">
        <v>0</v>
      </c>
      <c r="AK30" s="94">
        <v>6</v>
      </c>
      <c r="AL30" s="94">
        <f t="shared" ref="AL30" si="22">SUM(AL31:AL36)</f>
        <v>268</v>
      </c>
    </row>
    <row r="31" spans="1:38" x14ac:dyDescent="0.2">
      <c r="A31" s="78">
        <v>3.1</v>
      </c>
      <c r="B31" s="71"/>
      <c r="C31" s="72" t="s">
        <v>70</v>
      </c>
      <c r="D31" s="75">
        <v>74</v>
      </c>
      <c r="E31" s="75">
        <v>73</v>
      </c>
      <c r="F31" s="77">
        <f t="shared" si="4"/>
        <v>0.98648648648648651</v>
      </c>
      <c r="G31" s="75">
        <v>68</v>
      </c>
      <c r="H31" s="75">
        <v>0</v>
      </c>
      <c r="I31" s="75">
        <v>5</v>
      </c>
      <c r="J31" s="75">
        <v>4</v>
      </c>
      <c r="K31" s="75">
        <v>0</v>
      </c>
      <c r="L31" s="75">
        <v>1</v>
      </c>
      <c r="M31" s="75">
        <v>0</v>
      </c>
      <c r="N31" s="75">
        <v>0</v>
      </c>
      <c r="O31" s="75">
        <v>0</v>
      </c>
      <c r="P31" s="75">
        <f t="shared" si="5"/>
        <v>5</v>
      </c>
      <c r="Q31" s="76">
        <f t="shared" si="6"/>
        <v>73</v>
      </c>
      <c r="R31" s="75">
        <v>1</v>
      </c>
      <c r="S31" s="75">
        <v>67</v>
      </c>
      <c r="T31" s="75">
        <v>0</v>
      </c>
      <c r="U31" s="75">
        <f t="shared" si="7"/>
        <v>68</v>
      </c>
      <c r="V31" s="77">
        <f t="shared" si="8"/>
        <v>0.93055555555555558</v>
      </c>
      <c r="W31" s="77">
        <f t="shared" si="9"/>
        <v>0.93055555555555558</v>
      </c>
      <c r="X31" s="75">
        <v>64</v>
      </c>
      <c r="Y31" s="75">
        <v>4</v>
      </c>
      <c r="Z31" s="75">
        <f t="shared" si="10"/>
        <v>68</v>
      </c>
      <c r="AA31" s="77">
        <f t="shared" si="11"/>
        <v>0.94117647058823528</v>
      </c>
      <c r="AB31" s="75">
        <v>66</v>
      </c>
      <c r="AC31" s="75">
        <v>2</v>
      </c>
      <c r="AD31" s="75">
        <f t="shared" si="12"/>
        <v>68</v>
      </c>
      <c r="AE31" s="77">
        <f t="shared" si="13"/>
        <v>0.97058823529411764</v>
      </c>
      <c r="AF31" s="75">
        <v>1</v>
      </c>
      <c r="AG31" s="75">
        <v>1</v>
      </c>
      <c r="AH31" s="75">
        <v>65</v>
      </c>
      <c r="AI31" s="75">
        <v>0</v>
      </c>
      <c r="AJ31" s="75">
        <v>0</v>
      </c>
      <c r="AK31" s="75">
        <v>1</v>
      </c>
      <c r="AL31" s="75">
        <f t="shared" si="14"/>
        <v>68</v>
      </c>
    </row>
    <row r="32" spans="1:38" x14ac:dyDescent="0.2">
      <c r="A32" s="78">
        <v>3.2</v>
      </c>
      <c r="B32" s="71"/>
      <c r="C32" s="72" t="s">
        <v>71</v>
      </c>
      <c r="D32" s="75">
        <v>67</v>
      </c>
      <c r="E32" s="75">
        <v>67</v>
      </c>
      <c r="F32" s="77">
        <f t="shared" si="4"/>
        <v>1</v>
      </c>
      <c r="G32" s="75">
        <v>50</v>
      </c>
      <c r="H32" s="75">
        <v>3</v>
      </c>
      <c r="I32" s="75">
        <v>14</v>
      </c>
      <c r="J32" s="75">
        <v>8</v>
      </c>
      <c r="K32" s="75">
        <v>1</v>
      </c>
      <c r="L32" s="75">
        <v>2</v>
      </c>
      <c r="M32" s="75">
        <v>2</v>
      </c>
      <c r="N32" s="75">
        <v>1</v>
      </c>
      <c r="O32" s="75">
        <v>0</v>
      </c>
      <c r="P32" s="75">
        <f t="shared" si="5"/>
        <v>14</v>
      </c>
      <c r="Q32" s="76">
        <f t="shared" si="6"/>
        <v>67</v>
      </c>
      <c r="R32" s="75">
        <v>1</v>
      </c>
      <c r="S32" s="75">
        <v>49</v>
      </c>
      <c r="T32" s="75">
        <v>0</v>
      </c>
      <c r="U32" s="75">
        <f t="shared" si="7"/>
        <v>50</v>
      </c>
      <c r="V32" s="77">
        <f t="shared" si="8"/>
        <v>0.81666666666666665</v>
      </c>
      <c r="W32" s="77">
        <f t="shared" si="9"/>
        <v>0.81666666666666665</v>
      </c>
      <c r="X32" s="75">
        <v>39</v>
      </c>
      <c r="Y32" s="75">
        <v>11</v>
      </c>
      <c r="Z32" s="75">
        <f t="shared" si="10"/>
        <v>50</v>
      </c>
      <c r="AA32" s="77">
        <f t="shared" si="11"/>
        <v>0.78</v>
      </c>
      <c r="AB32" s="75">
        <v>44</v>
      </c>
      <c r="AC32" s="75">
        <v>6</v>
      </c>
      <c r="AD32" s="75">
        <f t="shared" si="12"/>
        <v>50</v>
      </c>
      <c r="AE32" s="77">
        <f t="shared" si="13"/>
        <v>0.88</v>
      </c>
      <c r="AF32" s="75">
        <v>2</v>
      </c>
      <c r="AG32" s="75">
        <v>3</v>
      </c>
      <c r="AH32" s="75">
        <v>45</v>
      </c>
      <c r="AI32" s="75">
        <v>0</v>
      </c>
      <c r="AJ32" s="75">
        <v>0</v>
      </c>
      <c r="AK32" s="75">
        <v>0</v>
      </c>
      <c r="AL32" s="75">
        <f t="shared" si="14"/>
        <v>50</v>
      </c>
    </row>
    <row r="33" spans="1:38" x14ac:dyDescent="0.2">
      <c r="A33" s="78">
        <v>3.3</v>
      </c>
      <c r="B33" s="71"/>
      <c r="C33" s="72" t="s">
        <v>72</v>
      </c>
      <c r="D33" s="75">
        <v>90</v>
      </c>
      <c r="E33" s="75">
        <v>82</v>
      </c>
      <c r="F33" s="77">
        <f t="shared" si="4"/>
        <v>0.91111111111111109</v>
      </c>
      <c r="G33" s="75">
        <v>67</v>
      </c>
      <c r="H33" s="75">
        <v>1</v>
      </c>
      <c r="I33" s="75">
        <v>14</v>
      </c>
      <c r="J33" s="75">
        <v>6</v>
      </c>
      <c r="K33" s="75">
        <v>6</v>
      </c>
      <c r="L33" s="75">
        <v>2</v>
      </c>
      <c r="M33" s="75">
        <v>0</v>
      </c>
      <c r="N33" s="75">
        <v>0</v>
      </c>
      <c r="O33" s="75">
        <v>0</v>
      </c>
      <c r="P33" s="75">
        <f t="shared" si="5"/>
        <v>14</v>
      </c>
      <c r="Q33" s="76">
        <f t="shared" si="6"/>
        <v>82</v>
      </c>
      <c r="R33" s="75">
        <v>1</v>
      </c>
      <c r="S33" s="75">
        <v>66</v>
      </c>
      <c r="T33" s="75">
        <v>0</v>
      </c>
      <c r="U33" s="75">
        <f t="shared" si="7"/>
        <v>67</v>
      </c>
      <c r="V33" s="77">
        <f t="shared" si="8"/>
        <v>0.82499999999999996</v>
      </c>
      <c r="W33" s="77">
        <f t="shared" si="9"/>
        <v>0.82499999999999996</v>
      </c>
      <c r="X33" s="75">
        <v>56</v>
      </c>
      <c r="Y33" s="75">
        <v>11</v>
      </c>
      <c r="Z33" s="75">
        <f t="shared" si="10"/>
        <v>67</v>
      </c>
      <c r="AA33" s="77">
        <f t="shared" si="11"/>
        <v>0.83582089552238803</v>
      </c>
      <c r="AB33" s="75">
        <v>58</v>
      </c>
      <c r="AC33" s="75">
        <v>9</v>
      </c>
      <c r="AD33" s="75">
        <f t="shared" si="12"/>
        <v>67</v>
      </c>
      <c r="AE33" s="77">
        <f t="shared" si="13"/>
        <v>0.86567164179104472</v>
      </c>
      <c r="AF33" s="75">
        <v>0</v>
      </c>
      <c r="AG33" s="75">
        <v>9</v>
      </c>
      <c r="AH33" s="75">
        <v>57</v>
      </c>
      <c r="AI33" s="75">
        <v>0</v>
      </c>
      <c r="AJ33" s="75">
        <v>0</v>
      </c>
      <c r="AK33" s="75">
        <v>1</v>
      </c>
      <c r="AL33" s="75">
        <f t="shared" si="14"/>
        <v>67</v>
      </c>
    </row>
    <row r="34" spans="1:38" x14ac:dyDescent="0.2">
      <c r="A34" s="78">
        <v>3.4</v>
      </c>
      <c r="B34" s="71"/>
      <c r="C34" s="72" t="s">
        <v>73</v>
      </c>
      <c r="D34" s="75">
        <v>71</v>
      </c>
      <c r="E34" s="75">
        <v>69</v>
      </c>
      <c r="F34" s="77">
        <f t="shared" si="4"/>
        <v>0.971830985915493</v>
      </c>
      <c r="G34" s="75">
        <v>61</v>
      </c>
      <c r="H34" s="75">
        <v>1</v>
      </c>
      <c r="I34" s="75">
        <v>7</v>
      </c>
      <c r="J34" s="75">
        <v>4</v>
      </c>
      <c r="K34" s="75">
        <v>2</v>
      </c>
      <c r="L34" s="75">
        <v>1</v>
      </c>
      <c r="M34" s="75">
        <v>0</v>
      </c>
      <c r="N34" s="75">
        <v>0</v>
      </c>
      <c r="O34" s="75">
        <v>0</v>
      </c>
      <c r="P34" s="75">
        <f t="shared" si="5"/>
        <v>7</v>
      </c>
      <c r="Q34" s="76">
        <f t="shared" si="6"/>
        <v>69</v>
      </c>
      <c r="R34" s="75">
        <v>0</v>
      </c>
      <c r="S34" s="75">
        <v>61</v>
      </c>
      <c r="T34" s="75">
        <v>0</v>
      </c>
      <c r="U34" s="75">
        <f t="shared" si="7"/>
        <v>61</v>
      </c>
      <c r="V34" s="77">
        <f t="shared" si="8"/>
        <v>0.8970588235294118</v>
      </c>
      <c r="W34" s="77">
        <f t="shared" si="9"/>
        <v>0.8970588235294118</v>
      </c>
      <c r="X34" s="75">
        <v>38</v>
      </c>
      <c r="Y34" s="75">
        <v>23</v>
      </c>
      <c r="Z34" s="75">
        <f t="shared" si="10"/>
        <v>61</v>
      </c>
      <c r="AA34" s="77">
        <f t="shared" si="11"/>
        <v>0.62295081967213117</v>
      </c>
      <c r="AB34" s="75">
        <v>52</v>
      </c>
      <c r="AC34" s="75">
        <v>9</v>
      </c>
      <c r="AD34" s="75">
        <f t="shared" si="12"/>
        <v>61</v>
      </c>
      <c r="AE34" s="77">
        <f t="shared" si="13"/>
        <v>0.85245901639344257</v>
      </c>
      <c r="AF34" s="75">
        <v>1</v>
      </c>
      <c r="AG34" s="75">
        <v>5</v>
      </c>
      <c r="AH34" s="75">
        <v>51</v>
      </c>
      <c r="AI34" s="75">
        <v>0</v>
      </c>
      <c r="AJ34" s="75">
        <v>0</v>
      </c>
      <c r="AK34" s="75">
        <v>4</v>
      </c>
      <c r="AL34" s="75">
        <f t="shared" si="14"/>
        <v>61</v>
      </c>
    </row>
    <row r="35" spans="1:38" x14ac:dyDescent="0.2">
      <c r="A35" s="78">
        <v>3.5</v>
      </c>
      <c r="B35" s="71"/>
      <c r="C35" s="72" t="s">
        <v>74</v>
      </c>
      <c r="D35" s="75">
        <v>20</v>
      </c>
      <c r="E35" s="75">
        <v>17</v>
      </c>
      <c r="F35" s="77">
        <f>+E35/D35</f>
        <v>0.85</v>
      </c>
      <c r="G35" s="75">
        <v>14</v>
      </c>
      <c r="H35" s="75">
        <v>2</v>
      </c>
      <c r="I35" s="75">
        <v>1</v>
      </c>
      <c r="J35" s="75">
        <v>1</v>
      </c>
      <c r="K35" s="75">
        <v>0</v>
      </c>
      <c r="L35" s="75">
        <v>0</v>
      </c>
      <c r="M35" s="75">
        <v>0</v>
      </c>
      <c r="N35" s="75">
        <v>0</v>
      </c>
      <c r="O35" s="75">
        <v>0</v>
      </c>
      <c r="P35" s="75">
        <f t="shared" si="5"/>
        <v>1</v>
      </c>
      <c r="Q35" s="76">
        <f t="shared" si="6"/>
        <v>17</v>
      </c>
      <c r="R35" s="75">
        <v>0</v>
      </c>
      <c r="S35" s="75">
        <v>14</v>
      </c>
      <c r="T35" s="75">
        <v>0</v>
      </c>
      <c r="U35" s="75">
        <f t="shared" si="7"/>
        <v>14</v>
      </c>
      <c r="V35" s="77">
        <f t="shared" si="8"/>
        <v>0.93333333333333335</v>
      </c>
      <c r="W35" s="77">
        <f t="shared" si="9"/>
        <v>0.93333333333333335</v>
      </c>
      <c r="X35" s="75">
        <v>6</v>
      </c>
      <c r="Y35" s="75">
        <v>8</v>
      </c>
      <c r="Z35" s="75">
        <f t="shared" si="10"/>
        <v>14</v>
      </c>
      <c r="AA35" s="77">
        <f t="shared" si="11"/>
        <v>0.42857142857142855</v>
      </c>
      <c r="AB35" s="75">
        <v>11</v>
      </c>
      <c r="AC35" s="75">
        <v>3</v>
      </c>
      <c r="AD35" s="75">
        <f t="shared" si="12"/>
        <v>14</v>
      </c>
      <c r="AE35" s="77">
        <f t="shared" si="13"/>
        <v>0.7857142857142857</v>
      </c>
      <c r="AF35" s="75">
        <v>1</v>
      </c>
      <c r="AG35" s="75">
        <v>1</v>
      </c>
      <c r="AH35" s="75">
        <v>12</v>
      </c>
      <c r="AI35" s="75">
        <v>0</v>
      </c>
      <c r="AJ35" s="75">
        <v>0</v>
      </c>
      <c r="AK35" s="75">
        <v>0</v>
      </c>
      <c r="AL35" s="75">
        <f t="shared" si="14"/>
        <v>14</v>
      </c>
    </row>
    <row r="36" spans="1:38" x14ac:dyDescent="0.2">
      <c r="A36" s="80">
        <v>3.6</v>
      </c>
      <c r="B36" s="81"/>
      <c r="C36" s="82" t="s">
        <v>75</v>
      </c>
      <c r="D36" s="83">
        <v>13</v>
      </c>
      <c r="E36" s="83">
        <v>13</v>
      </c>
      <c r="F36" s="84">
        <f t="shared" si="4"/>
        <v>1</v>
      </c>
      <c r="G36" s="85">
        <v>8</v>
      </c>
      <c r="H36" s="85">
        <v>3</v>
      </c>
      <c r="I36" s="85">
        <v>2</v>
      </c>
      <c r="J36" s="85">
        <v>0</v>
      </c>
      <c r="K36" s="85">
        <v>0</v>
      </c>
      <c r="L36" s="85">
        <v>2</v>
      </c>
      <c r="M36" s="85">
        <v>0</v>
      </c>
      <c r="N36" s="85">
        <v>0</v>
      </c>
      <c r="O36" s="85">
        <v>0</v>
      </c>
      <c r="P36" s="85">
        <f t="shared" si="5"/>
        <v>2</v>
      </c>
      <c r="Q36" s="86">
        <f t="shared" si="6"/>
        <v>13</v>
      </c>
      <c r="R36" s="87">
        <v>0</v>
      </c>
      <c r="S36" s="85">
        <v>8</v>
      </c>
      <c r="T36" s="85">
        <v>0</v>
      </c>
      <c r="U36" s="85">
        <f t="shared" si="7"/>
        <v>8</v>
      </c>
      <c r="V36" s="88">
        <f t="shared" si="8"/>
        <v>0.8</v>
      </c>
      <c r="W36" s="88">
        <f t="shared" si="9"/>
        <v>0.8</v>
      </c>
      <c r="X36" s="85">
        <v>6</v>
      </c>
      <c r="Y36" s="85">
        <v>2</v>
      </c>
      <c r="Z36" s="85">
        <f t="shared" si="10"/>
        <v>8</v>
      </c>
      <c r="AA36" s="88">
        <f t="shared" si="11"/>
        <v>0.75</v>
      </c>
      <c r="AB36" s="85">
        <v>3</v>
      </c>
      <c r="AC36" s="85">
        <v>5</v>
      </c>
      <c r="AD36" s="85">
        <f t="shared" si="12"/>
        <v>8</v>
      </c>
      <c r="AE36" s="88">
        <f t="shared" si="13"/>
        <v>0.375</v>
      </c>
      <c r="AF36" s="85">
        <v>1</v>
      </c>
      <c r="AG36" s="85">
        <v>0</v>
      </c>
      <c r="AH36" s="85">
        <v>7</v>
      </c>
      <c r="AI36" s="85">
        <v>0</v>
      </c>
      <c r="AJ36" s="85">
        <v>0</v>
      </c>
      <c r="AK36" s="85">
        <v>0</v>
      </c>
      <c r="AL36" s="85">
        <f t="shared" si="14"/>
        <v>8</v>
      </c>
    </row>
    <row r="37" spans="1:38" x14ac:dyDescent="0.2">
      <c r="A37" s="89">
        <v>4</v>
      </c>
      <c r="B37" s="90" t="s">
        <v>76</v>
      </c>
      <c r="C37" s="98"/>
      <c r="D37" s="92">
        <f>SUM(D38)</f>
        <v>59</v>
      </c>
      <c r="E37" s="92">
        <f>SUM(E38)</f>
        <v>50</v>
      </c>
      <c r="F37" s="93">
        <f>+E37/D37</f>
        <v>0.84745762711864403</v>
      </c>
      <c r="G37" s="92">
        <f t="shared" ref="G37:O37" si="23">SUM(G38)</f>
        <v>37</v>
      </c>
      <c r="H37" s="92">
        <f t="shared" si="23"/>
        <v>1</v>
      </c>
      <c r="I37" s="92">
        <f t="shared" si="23"/>
        <v>12</v>
      </c>
      <c r="J37" s="92">
        <f t="shared" si="23"/>
        <v>6</v>
      </c>
      <c r="K37" s="92">
        <f t="shared" si="23"/>
        <v>2</v>
      </c>
      <c r="L37" s="92">
        <f t="shared" si="23"/>
        <v>0</v>
      </c>
      <c r="M37" s="92">
        <f t="shared" si="23"/>
        <v>2</v>
      </c>
      <c r="N37" s="92">
        <f t="shared" si="23"/>
        <v>0</v>
      </c>
      <c r="O37" s="92">
        <f t="shared" si="23"/>
        <v>2</v>
      </c>
      <c r="P37" s="94">
        <f t="shared" si="5"/>
        <v>12</v>
      </c>
      <c r="Q37" s="95">
        <f t="shared" si="6"/>
        <v>50</v>
      </c>
      <c r="R37" s="92">
        <v>4</v>
      </c>
      <c r="S37" s="92">
        <v>30</v>
      </c>
      <c r="T37" s="92">
        <v>3</v>
      </c>
      <c r="U37" s="94">
        <f t="shared" si="7"/>
        <v>37</v>
      </c>
      <c r="V37" s="96">
        <f t="shared" si="8"/>
        <v>0.69767441860465118</v>
      </c>
      <c r="W37" s="96">
        <f t="shared" si="9"/>
        <v>0.76744186046511631</v>
      </c>
      <c r="X37" s="92">
        <f t="shared" ref="X37:Z37" si="24">SUM(X38)</f>
        <v>22</v>
      </c>
      <c r="Y37" s="92">
        <f t="shared" si="24"/>
        <v>15</v>
      </c>
      <c r="Z37" s="92">
        <f t="shared" si="24"/>
        <v>37</v>
      </c>
      <c r="AA37" s="96">
        <f t="shared" si="11"/>
        <v>0.59459459459459463</v>
      </c>
      <c r="AB37" s="92">
        <v>16</v>
      </c>
      <c r="AC37" s="92">
        <v>21</v>
      </c>
      <c r="AD37" s="92">
        <f t="shared" ref="AD37" si="25">SUM(AD38)</f>
        <v>37</v>
      </c>
      <c r="AE37" s="96">
        <f t="shared" si="13"/>
        <v>0.43243243243243246</v>
      </c>
      <c r="AF37" s="94">
        <v>1</v>
      </c>
      <c r="AG37" s="94">
        <v>4</v>
      </c>
      <c r="AH37" s="94">
        <v>30</v>
      </c>
      <c r="AI37" s="94">
        <v>0</v>
      </c>
      <c r="AJ37" s="94">
        <v>1</v>
      </c>
      <c r="AK37" s="94">
        <v>1</v>
      </c>
      <c r="AL37" s="94">
        <f t="shared" ref="AL37" si="26">SUM(AL38)</f>
        <v>37</v>
      </c>
    </row>
    <row r="38" spans="1:38" x14ac:dyDescent="0.2">
      <c r="A38" s="80">
        <v>4.0999999999999996</v>
      </c>
      <c r="B38" s="81"/>
      <c r="C38" s="82" t="s">
        <v>77</v>
      </c>
      <c r="D38" s="85">
        <v>59</v>
      </c>
      <c r="E38" s="85">
        <v>50</v>
      </c>
      <c r="F38" s="88">
        <f>+E38/D38</f>
        <v>0.84745762711864403</v>
      </c>
      <c r="G38" s="85">
        <v>37</v>
      </c>
      <c r="H38" s="85">
        <v>1</v>
      </c>
      <c r="I38" s="85">
        <v>12</v>
      </c>
      <c r="J38" s="85">
        <v>6</v>
      </c>
      <c r="K38" s="85">
        <v>2</v>
      </c>
      <c r="L38" s="85">
        <v>0</v>
      </c>
      <c r="M38" s="85">
        <v>2</v>
      </c>
      <c r="N38" s="85">
        <v>0</v>
      </c>
      <c r="O38" s="85">
        <v>2</v>
      </c>
      <c r="P38" s="85">
        <f t="shared" si="5"/>
        <v>12</v>
      </c>
      <c r="Q38" s="86">
        <f t="shared" si="6"/>
        <v>50</v>
      </c>
      <c r="R38" s="87">
        <v>4</v>
      </c>
      <c r="S38" s="85">
        <v>30</v>
      </c>
      <c r="T38" s="85">
        <v>3</v>
      </c>
      <c r="U38" s="85">
        <f t="shared" si="7"/>
        <v>37</v>
      </c>
      <c r="V38" s="88">
        <f t="shared" si="8"/>
        <v>0.69767441860465118</v>
      </c>
      <c r="W38" s="88">
        <f t="shared" si="9"/>
        <v>0.76744186046511631</v>
      </c>
      <c r="X38" s="85">
        <v>22</v>
      </c>
      <c r="Y38" s="85">
        <v>15</v>
      </c>
      <c r="Z38" s="85">
        <f t="shared" si="10"/>
        <v>37</v>
      </c>
      <c r="AA38" s="88">
        <f t="shared" si="11"/>
        <v>0.59459459459459463</v>
      </c>
      <c r="AB38" s="85">
        <v>16</v>
      </c>
      <c r="AC38" s="85">
        <v>21</v>
      </c>
      <c r="AD38" s="85">
        <f t="shared" si="12"/>
        <v>37</v>
      </c>
      <c r="AE38" s="88">
        <f t="shared" si="13"/>
        <v>0.43243243243243246</v>
      </c>
      <c r="AF38" s="85">
        <v>1</v>
      </c>
      <c r="AG38" s="85">
        <v>4</v>
      </c>
      <c r="AH38" s="85">
        <v>30</v>
      </c>
      <c r="AI38" s="85"/>
      <c r="AJ38" s="85">
        <v>1</v>
      </c>
      <c r="AK38" s="85">
        <v>1</v>
      </c>
      <c r="AL38" s="85">
        <f t="shared" si="14"/>
        <v>37</v>
      </c>
    </row>
    <row r="39" spans="1:38" x14ac:dyDescent="0.2">
      <c r="A39" s="89">
        <v>5</v>
      </c>
      <c r="B39" s="90" t="s">
        <v>78</v>
      </c>
      <c r="C39" s="98"/>
      <c r="D39" s="92">
        <v>85</v>
      </c>
      <c r="E39" s="92">
        <v>80</v>
      </c>
      <c r="F39" s="93">
        <f>+E39/D39</f>
        <v>0.94117647058823528</v>
      </c>
      <c r="G39" s="94">
        <v>80</v>
      </c>
      <c r="H39" s="94">
        <v>0</v>
      </c>
      <c r="I39" s="94">
        <v>0</v>
      </c>
      <c r="J39" s="94">
        <v>0</v>
      </c>
      <c r="K39" s="94">
        <v>0</v>
      </c>
      <c r="L39" s="94">
        <v>0</v>
      </c>
      <c r="M39" s="94">
        <v>0</v>
      </c>
      <c r="N39" s="94">
        <v>0</v>
      </c>
      <c r="O39" s="94">
        <v>0</v>
      </c>
      <c r="P39" s="94">
        <f t="shared" si="5"/>
        <v>0</v>
      </c>
      <c r="Q39" s="95">
        <f t="shared" si="6"/>
        <v>80</v>
      </c>
      <c r="R39" s="94">
        <v>0</v>
      </c>
      <c r="S39" s="94">
        <v>80</v>
      </c>
      <c r="T39" s="94">
        <v>0</v>
      </c>
      <c r="U39" s="94">
        <f t="shared" si="7"/>
        <v>80</v>
      </c>
      <c r="V39" s="96">
        <f t="shared" si="8"/>
        <v>1</v>
      </c>
      <c r="W39" s="96">
        <f t="shared" si="9"/>
        <v>1</v>
      </c>
      <c r="X39" s="94">
        <v>80</v>
      </c>
      <c r="Y39" s="94">
        <v>0</v>
      </c>
      <c r="Z39" s="94">
        <f t="shared" ref="Z39:AD39" si="27">SUM(Z40)</f>
        <v>80</v>
      </c>
      <c r="AA39" s="96">
        <f t="shared" si="11"/>
        <v>1</v>
      </c>
      <c r="AB39" s="94">
        <v>80</v>
      </c>
      <c r="AC39" s="94">
        <v>0</v>
      </c>
      <c r="AD39" s="94">
        <f t="shared" si="27"/>
        <v>80</v>
      </c>
      <c r="AE39" s="96">
        <f t="shared" si="13"/>
        <v>1</v>
      </c>
      <c r="AF39" s="94">
        <v>50</v>
      </c>
      <c r="AG39" s="94">
        <v>5</v>
      </c>
      <c r="AH39" s="94">
        <v>23</v>
      </c>
      <c r="AI39" s="94">
        <v>0</v>
      </c>
      <c r="AJ39" s="94">
        <v>1</v>
      </c>
      <c r="AK39" s="94">
        <v>1</v>
      </c>
      <c r="AL39" s="94">
        <f t="shared" ref="AL39" si="28">SUM(AL40)</f>
        <v>80</v>
      </c>
    </row>
    <row r="40" spans="1:38" x14ac:dyDescent="0.2">
      <c r="A40" s="80">
        <v>5.0999999999999996</v>
      </c>
      <c r="B40" s="81"/>
      <c r="C40" s="82" t="s">
        <v>79</v>
      </c>
      <c r="D40" s="85">
        <v>85</v>
      </c>
      <c r="E40" s="85">
        <v>80</v>
      </c>
      <c r="F40" s="88">
        <f t="shared" si="4"/>
        <v>0.94117647058823528</v>
      </c>
      <c r="G40" s="85">
        <v>80</v>
      </c>
      <c r="H40" s="85">
        <v>0</v>
      </c>
      <c r="I40" s="85">
        <v>0</v>
      </c>
      <c r="J40" s="85">
        <v>0</v>
      </c>
      <c r="K40" s="85">
        <v>0</v>
      </c>
      <c r="L40" s="85">
        <v>0</v>
      </c>
      <c r="M40" s="85">
        <v>0</v>
      </c>
      <c r="N40" s="85">
        <v>0</v>
      </c>
      <c r="O40" s="85">
        <v>0</v>
      </c>
      <c r="P40" s="85">
        <f t="shared" si="5"/>
        <v>0</v>
      </c>
      <c r="Q40" s="86">
        <f t="shared" si="6"/>
        <v>80</v>
      </c>
      <c r="R40" s="87">
        <v>0</v>
      </c>
      <c r="S40" s="85">
        <v>80</v>
      </c>
      <c r="T40" s="85">
        <v>0</v>
      </c>
      <c r="U40" s="85">
        <f t="shared" si="7"/>
        <v>80</v>
      </c>
      <c r="V40" s="88">
        <f t="shared" si="8"/>
        <v>1</v>
      </c>
      <c r="W40" s="88">
        <f t="shared" si="9"/>
        <v>1</v>
      </c>
      <c r="X40" s="85">
        <v>80</v>
      </c>
      <c r="Y40" s="85">
        <v>0</v>
      </c>
      <c r="Z40" s="85">
        <f t="shared" si="10"/>
        <v>80</v>
      </c>
      <c r="AA40" s="88">
        <f t="shared" si="11"/>
        <v>1</v>
      </c>
      <c r="AB40" s="85">
        <v>80</v>
      </c>
      <c r="AC40" s="85">
        <v>0</v>
      </c>
      <c r="AD40" s="85">
        <f t="shared" si="12"/>
        <v>80</v>
      </c>
      <c r="AE40" s="88">
        <f t="shared" si="13"/>
        <v>1</v>
      </c>
      <c r="AF40" s="85">
        <v>50</v>
      </c>
      <c r="AG40" s="85">
        <v>5</v>
      </c>
      <c r="AH40" s="85">
        <v>23</v>
      </c>
      <c r="AI40" s="85"/>
      <c r="AJ40" s="85">
        <v>1</v>
      </c>
      <c r="AK40" s="85">
        <v>1</v>
      </c>
      <c r="AL40" s="85">
        <f t="shared" si="14"/>
        <v>80</v>
      </c>
    </row>
    <row r="41" spans="1:38" x14ac:dyDescent="0.2">
      <c r="A41" s="89">
        <v>6</v>
      </c>
      <c r="B41" s="90" t="s">
        <v>80</v>
      </c>
      <c r="C41" s="98"/>
      <c r="D41" s="92">
        <f>SUM(D42:D43)</f>
        <v>72</v>
      </c>
      <c r="E41" s="92">
        <f>SUM(E42:E43)</f>
        <v>65</v>
      </c>
      <c r="F41" s="93">
        <f t="shared" si="4"/>
        <v>0.90277777777777779</v>
      </c>
      <c r="G41" s="94">
        <f t="shared" ref="G41:O41" si="29">SUM(G42:G43)</f>
        <v>44</v>
      </c>
      <c r="H41" s="94">
        <f t="shared" si="29"/>
        <v>5</v>
      </c>
      <c r="I41" s="94">
        <f t="shared" si="29"/>
        <v>16</v>
      </c>
      <c r="J41" s="94">
        <f t="shared" si="29"/>
        <v>5</v>
      </c>
      <c r="K41" s="94">
        <f t="shared" si="29"/>
        <v>4</v>
      </c>
      <c r="L41" s="94">
        <f t="shared" si="29"/>
        <v>4</v>
      </c>
      <c r="M41" s="94">
        <f t="shared" si="29"/>
        <v>0</v>
      </c>
      <c r="N41" s="94">
        <f t="shared" si="29"/>
        <v>0</v>
      </c>
      <c r="O41" s="94">
        <f t="shared" si="29"/>
        <v>3</v>
      </c>
      <c r="P41" s="94">
        <f t="shared" si="5"/>
        <v>16</v>
      </c>
      <c r="Q41" s="95">
        <f t="shared" si="6"/>
        <v>65</v>
      </c>
      <c r="R41" s="94">
        <f t="shared" ref="R41:T41" si="30">SUM(R42:R43)</f>
        <v>0</v>
      </c>
      <c r="S41" s="94">
        <f t="shared" si="30"/>
        <v>43</v>
      </c>
      <c r="T41" s="94">
        <f t="shared" si="30"/>
        <v>1</v>
      </c>
      <c r="U41" s="94">
        <f t="shared" si="7"/>
        <v>44</v>
      </c>
      <c r="V41" s="96">
        <f t="shared" si="8"/>
        <v>0.71666666666666667</v>
      </c>
      <c r="W41" s="96">
        <f t="shared" si="9"/>
        <v>0.73333333333333328</v>
      </c>
      <c r="X41" s="94">
        <f t="shared" ref="X41:Z41" si="31">SUM(X42:X43)</f>
        <v>34</v>
      </c>
      <c r="Y41" s="94">
        <f t="shared" si="31"/>
        <v>10</v>
      </c>
      <c r="Z41" s="94">
        <f t="shared" si="31"/>
        <v>44</v>
      </c>
      <c r="AA41" s="96">
        <f t="shared" si="11"/>
        <v>0.77272727272727271</v>
      </c>
      <c r="AB41" s="94">
        <f t="shared" ref="AB41" si="32">SUM(AB42:AB43)</f>
        <v>27</v>
      </c>
      <c r="AC41" s="94">
        <v>17</v>
      </c>
      <c r="AD41" s="94">
        <f t="shared" ref="AD41" si="33">SUM(AD42:AD43)</f>
        <v>44</v>
      </c>
      <c r="AE41" s="96">
        <f t="shared" si="13"/>
        <v>0.61363636363636365</v>
      </c>
      <c r="AF41" s="94">
        <f t="shared" ref="AF41:AL41" si="34">SUM(AF42:AF43)</f>
        <v>26</v>
      </c>
      <c r="AG41" s="94">
        <f t="shared" si="34"/>
        <v>1</v>
      </c>
      <c r="AH41" s="94">
        <f t="shared" si="34"/>
        <v>16</v>
      </c>
      <c r="AI41" s="94">
        <f t="shared" si="34"/>
        <v>0</v>
      </c>
      <c r="AJ41" s="94">
        <f t="shared" si="34"/>
        <v>0</v>
      </c>
      <c r="AK41" s="94">
        <f t="shared" si="34"/>
        <v>1</v>
      </c>
      <c r="AL41" s="94">
        <f t="shared" si="34"/>
        <v>44</v>
      </c>
    </row>
    <row r="42" spans="1:38" x14ac:dyDescent="0.2">
      <c r="A42" s="78">
        <v>6.1</v>
      </c>
      <c r="B42" s="71"/>
      <c r="C42" s="72" t="s">
        <v>81</v>
      </c>
      <c r="D42" s="75">
        <v>18</v>
      </c>
      <c r="E42" s="75">
        <v>15</v>
      </c>
      <c r="F42" s="77">
        <f t="shared" si="4"/>
        <v>0.83333333333333337</v>
      </c>
      <c r="G42" s="75">
        <v>15</v>
      </c>
      <c r="H42" s="75">
        <v>0</v>
      </c>
      <c r="I42" s="75">
        <v>0</v>
      </c>
      <c r="J42" s="75">
        <v>0</v>
      </c>
      <c r="K42" s="75">
        <v>0</v>
      </c>
      <c r="L42" s="75">
        <v>0</v>
      </c>
      <c r="M42" s="75">
        <v>0</v>
      </c>
      <c r="N42" s="75">
        <v>0</v>
      </c>
      <c r="O42" s="75">
        <v>0</v>
      </c>
      <c r="P42" s="75">
        <f t="shared" si="5"/>
        <v>0</v>
      </c>
      <c r="Q42" s="76">
        <f t="shared" si="6"/>
        <v>15</v>
      </c>
      <c r="R42" s="79">
        <v>0</v>
      </c>
      <c r="S42" s="75">
        <v>15</v>
      </c>
      <c r="T42" s="75">
        <v>0</v>
      </c>
      <c r="U42" s="75">
        <f t="shared" si="7"/>
        <v>15</v>
      </c>
      <c r="V42" s="77">
        <f t="shared" si="8"/>
        <v>1</v>
      </c>
      <c r="W42" s="77">
        <f t="shared" si="9"/>
        <v>1</v>
      </c>
      <c r="X42" s="75">
        <v>15</v>
      </c>
      <c r="Y42" s="75">
        <v>0</v>
      </c>
      <c r="Z42" s="75">
        <f t="shared" si="10"/>
        <v>15</v>
      </c>
      <c r="AA42" s="77">
        <f t="shared" si="11"/>
        <v>1</v>
      </c>
      <c r="AB42" s="75">
        <v>15</v>
      </c>
      <c r="AC42" s="75">
        <v>0</v>
      </c>
      <c r="AD42" s="75">
        <f t="shared" si="12"/>
        <v>15</v>
      </c>
      <c r="AE42" s="77">
        <f t="shared" si="13"/>
        <v>1</v>
      </c>
      <c r="AF42" s="75">
        <v>15</v>
      </c>
      <c r="AG42" s="75">
        <v>0</v>
      </c>
      <c r="AH42" s="75">
        <v>0</v>
      </c>
      <c r="AI42" s="75">
        <v>0</v>
      </c>
      <c r="AJ42" s="75">
        <v>0</v>
      </c>
      <c r="AK42" s="75">
        <v>0</v>
      </c>
      <c r="AL42" s="75">
        <f t="shared" si="14"/>
        <v>15</v>
      </c>
    </row>
    <row r="43" spans="1:38" x14ac:dyDescent="0.2">
      <c r="A43" s="80">
        <v>6.2</v>
      </c>
      <c r="B43" s="81"/>
      <c r="C43" s="82" t="s">
        <v>82</v>
      </c>
      <c r="D43" s="85">
        <v>54</v>
      </c>
      <c r="E43" s="85">
        <v>50</v>
      </c>
      <c r="F43" s="88">
        <f t="shared" si="4"/>
        <v>0.92592592592592593</v>
      </c>
      <c r="G43" s="85">
        <v>29</v>
      </c>
      <c r="H43" s="85">
        <v>5</v>
      </c>
      <c r="I43" s="85">
        <v>16</v>
      </c>
      <c r="J43" s="85">
        <v>5</v>
      </c>
      <c r="K43" s="85">
        <v>4</v>
      </c>
      <c r="L43" s="85">
        <v>4</v>
      </c>
      <c r="M43" s="85">
        <v>0</v>
      </c>
      <c r="N43" s="85">
        <v>0</v>
      </c>
      <c r="O43" s="85">
        <v>3</v>
      </c>
      <c r="P43" s="85">
        <f t="shared" si="5"/>
        <v>16</v>
      </c>
      <c r="Q43" s="86">
        <f t="shared" si="6"/>
        <v>50</v>
      </c>
      <c r="R43" s="87">
        <v>0</v>
      </c>
      <c r="S43" s="85">
        <v>28</v>
      </c>
      <c r="T43" s="85">
        <v>1</v>
      </c>
      <c r="U43" s="85">
        <f t="shared" si="7"/>
        <v>29</v>
      </c>
      <c r="V43" s="88">
        <f t="shared" si="8"/>
        <v>0.62222222222222223</v>
      </c>
      <c r="W43" s="88">
        <f t="shared" si="9"/>
        <v>0.64444444444444449</v>
      </c>
      <c r="X43" s="85">
        <v>19</v>
      </c>
      <c r="Y43" s="85">
        <v>10</v>
      </c>
      <c r="Z43" s="85">
        <f t="shared" si="10"/>
        <v>29</v>
      </c>
      <c r="AA43" s="88">
        <f t="shared" si="11"/>
        <v>0.65517241379310343</v>
      </c>
      <c r="AB43" s="85">
        <v>12</v>
      </c>
      <c r="AC43" s="85">
        <v>17</v>
      </c>
      <c r="AD43" s="85">
        <f t="shared" si="12"/>
        <v>29</v>
      </c>
      <c r="AE43" s="88">
        <f t="shared" si="13"/>
        <v>0.41379310344827586</v>
      </c>
      <c r="AF43" s="85">
        <v>11</v>
      </c>
      <c r="AG43" s="85">
        <v>1</v>
      </c>
      <c r="AH43" s="85">
        <v>16</v>
      </c>
      <c r="AI43" s="85">
        <v>0</v>
      </c>
      <c r="AJ43" s="85">
        <v>0</v>
      </c>
      <c r="AK43" s="85">
        <v>1</v>
      </c>
      <c r="AL43" s="85">
        <f t="shared" si="14"/>
        <v>29</v>
      </c>
    </row>
    <row r="44" spans="1:38" s="57" customFormat="1" x14ac:dyDescent="0.2">
      <c r="A44" s="89">
        <v>7</v>
      </c>
      <c r="B44" s="90" t="s">
        <v>83</v>
      </c>
      <c r="C44" s="91"/>
      <c r="D44" s="92">
        <v>32</v>
      </c>
      <c r="E44" s="92">
        <v>28</v>
      </c>
      <c r="F44" s="93">
        <f>+E44/D44</f>
        <v>0.875</v>
      </c>
      <c r="G44" s="94">
        <v>28</v>
      </c>
      <c r="H44" s="94">
        <v>0</v>
      </c>
      <c r="I44" s="94">
        <v>0</v>
      </c>
      <c r="J44" s="94">
        <v>0</v>
      </c>
      <c r="K44" s="94">
        <v>0</v>
      </c>
      <c r="L44" s="94">
        <v>0</v>
      </c>
      <c r="M44" s="94">
        <v>0</v>
      </c>
      <c r="N44" s="94">
        <v>0</v>
      </c>
      <c r="O44" s="94">
        <v>0</v>
      </c>
      <c r="P44" s="94">
        <f t="shared" si="5"/>
        <v>0</v>
      </c>
      <c r="Q44" s="95">
        <f t="shared" si="6"/>
        <v>28</v>
      </c>
      <c r="R44" s="94">
        <v>0</v>
      </c>
      <c r="S44" s="94">
        <v>28</v>
      </c>
      <c r="T44" s="94">
        <v>0</v>
      </c>
      <c r="U44" s="94">
        <f t="shared" si="7"/>
        <v>28</v>
      </c>
      <c r="V44" s="96">
        <f t="shared" si="8"/>
        <v>1</v>
      </c>
      <c r="W44" s="96">
        <f t="shared" si="9"/>
        <v>1</v>
      </c>
      <c r="X44" s="94">
        <v>28</v>
      </c>
      <c r="Y44" s="94">
        <v>0</v>
      </c>
      <c r="Z44" s="94">
        <f t="shared" ref="Z44:AD44" si="35">SUM(Z45:Z45)</f>
        <v>28</v>
      </c>
      <c r="AA44" s="96">
        <f t="shared" si="11"/>
        <v>1</v>
      </c>
      <c r="AB44" s="94">
        <v>25</v>
      </c>
      <c r="AC44" s="94">
        <v>3</v>
      </c>
      <c r="AD44" s="94">
        <f t="shared" si="35"/>
        <v>28</v>
      </c>
      <c r="AE44" s="96">
        <f t="shared" si="13"/>
        <v>0.8928571428571429</v>
      </c>
      <c r="AF44" s="94">
        <v>18</v>
      </c>
      <c r="AG44" s="94">
        <v>1</v>
      </c>
      <c r="AH44" s="94">
        <v>8</v>
      </c>
      <c r="AI44" s="94">
        <v>0</v>
      </c>
      <c r="AJ44" s="94">
        <v>0</v>
      </c>
      <c r="AK44" s="94">
        <v>1</v>
      </c>
      <c r="AL44" s="94">
        <f t="shared" ref="AL44" si="36">SUM(AL45:AL45)</f>
        <v>28</v>
      </c>
    </row>
    <row r="45" spans="1:38" x14ac:dyDescent="0.2">
      <c r="A45" s="80">
        <v>7.1</v>
      </c>
      <c r="B45" s="81"/>
      <c r="C45" s="82" t="s">
        <v>84</v>
      </c>
      <c r="D45" s="85">
        <v>32</v>
      </c>
      <c r="E45" s="85">
        <v>28</v>
      </c>
      <c r="F45" s="88">
        <f>+E45/D45</f>
        <v>0.875</v>
      </c>
      <c r="G45" s="85">
        <v>28</v>
      </c>
      <c r="H45" s="85">
        <v>0</v>
      </c>
      <c r="I45" s="85">
        <v>0</v>
      </c>
      <c r="J45" s="85">
        <v>0</v>
      </c>
      <c r="K45" s="85">
        <v>0</v>
      </c>
      <c r="L45" s="85">
        <v>0</v>
      </c>
      <c r="M45" s="85">
        <v>0</v>
      </c>
      <c r="N45" s="85">
        <v>0</v>
      </c>
      <c r="O45" s="85">
        <v>0</v>
      </c>
      <c r="P45" s="85">
        <f t="shared" si="5"/>
        <v>0</v>
      </c>
      <c r="Q45" s="86">
        <f t="shared" si="6"/>
        <v>28</v>
      </c>
      <c r="R45" s="87">
        <v>0</v>
      </c>
      <c r="S45" s="85">
        <v>28</v>
      </c>
      <c r="T45" s="85">
        <v>0</v>
      </c>
      <c r="U45" s="85">
        <f t="shared" si="7"/>
        <v>28</v>
      </c>
      <c r="V45" s="88">
        <f t="shared" si="8"/>
        <v>1</v>
      </c>
      <c r="W45" s="88">
        <f t="shared" si="9"/>
        <v>1</v>
      </c>
      <c r="X45" s="85">
        <v>28</v>
      </c>
      <c r="Y45" s="85">
        <v>0</v>
      </c>
      <c r="Z45" s="85">
        <f t="shared" si="10"/>
        <v>28</v>
      </c>
      <c r="AA45" s="88">
        <f t="shared" si="11"/>
        <v>1</v>
      </c>
      <c r="AB45" s="85">
        <v>25</v>
      </c>
      <c r="AC45" s="85">
        <v>3</v>
      </c>
      <c r="AD45" s="85">
        <f t="shared" si="12"/>
        <v>28</v>
      </c>
      <c r="AE45" s="88">
        <f t="shared" si="13"/>
        <v>0.8928571428571429</v>
      </c>
      <c r="AF45" s="85">
        <v>18</v>
      </c>
      <c r="AG45" s="85">
        <v>1</v>
      </c>
      <c r="AH45" s="85">
        <v>8</v>
      </c>
      <c r="AI45" s="85">
        <v>0</v>
      </c>
      <c r="AJ45" s="85">
        <v>0</v>
      </c>
      <c r="AK45" s="85">
        <v>1</v>
      </c>
      <c r="AL45" s="85">
        <f t="shared" si="14"/>
        <v>28</v>
      </c>
    </row>
    <row r="46" spans="1:38" s="57" customFormat="1" x14ac:dyDescent="0.2">
      <c r="A46" s="89">
        <v>8</v>
      </c>
      <c r="B46" s="90" t="s">
        <v>85</v>
      </c>
      <c r="C46" s="91"/>
      <c r="D46" s="92">
        <v>214</v>
      </c>
      <c r="E46" s="92">
        <v>193</v>
      </c>
      <c r="F46" s="93">
        <f t="shared" si="4"/>
        <v>0.90186915887850472</v>
      </c>
      <c r="G46" s="94">
        <v>166</v>
      </c>
      <c r="H46" s="94">
        <v>9</v>
      </c>
      <c r="I46" s="94">
        <v>18</v>
      </c>
      <c r="J46" s="94">
        <v>6</v>
      </c>
      <c r="K46" s="94">
        <v>7</v>
      </c>
      <c r="L46" s="94">
        <v>2</v>
      </c>
      <c r="M46" s="94">
        <v>1</v>
      </c>
      <c r="N46" s="94">
        <v>0</v>
      </c>
      <c r="O46" s="94">
        <v>2</v>
      </c>
      <c r="P46" s="94">
        <f t="shared" si="5"/>
        <v>18</v>
      </c>
      <c r="Q46" s="95">
        <f t="shared" si="6"/>
        <v>193</v>
      </c>
      <c r="R46" s="94">
        <v>2</v>
      </c>
      <c r="S46" s="94">
        <v>163</v>
      </c>
      <c r="T46" s="94">
        <v>1</v>
      </c>
      <c r="U46" s="94">
        <f t="shared" si="7"/>
        <v>166</v>
      </c>
      <c r="V46" s="96">
        <f t="shared" si="8"/>
        <v>0.90055248618784534</v>
      </c>
      <c r="W46" s="96">
        <f t="shared" si="9"/>
        <v>0.90607734806629836</v>
      </c>
      <c r="X46" s="94">
        <v>82</v>
      </c>
      <c r="Y46" s="94">
        <v>84</v>
      </c>
      <c r="Z46" s="94">
        <f>SUM(Z47:Z55)</f>
        <v>166</v>
      </c>
      <c r="AA46" s="96">
        <f t="shared" si="11"/>
        <v>0.49397590361445781</v>
      </c>
      <c r="AB46" s="94">
        <v>67</v>
      </c>
      <c r="AC46" s="94">
        <v>99</v>
      </c>
      <c r="AD46" s="94">
        <f>SUM(AD47:AD55)</f>
        <v>166</v>
      </c>
      <c r="AE46" s="96">
        <f t="shared" si="13"/>
        <v>0.40361445783132532</v>
      </c>
      <c r="AF46" s="94">
        <v>29</v>
      </c>
      <c r="AG46" s="94">
        <v>33</v>
      </c>
      <c r="AH46" s="94">
        <v>92</v>
      </c>
      <c r="AI46" s="94">
        <v>1</v>
      </c>
      <c r="AJ46" s="94">
        <v>1</v>
      </c>
      <c r="AK46" s="94">
        <v>10</v>
      </c>
      <c r="AL46" s="94">
        <f>SUM(AL47:AL55)</f>
        <v>166</v>
      </c>
    </row>
    <row r="47" spans="1:38" x14ac:dyDescent="0.2">
      <c r="A47" s="78">
        <v>8.1</v>
      </c>
      <c r="B47" s="71"/>
      <c r="C47" s="72" t="s">
        <v>86</v>
      </c>
      <c r="D47" s="75">
        <v>42</v>
      </c>
      <c r="E47" s="75">
        <v>37</v>
      </c>
      <c r="F47" s="77">
        <f t="shared" si="4"/>
        <v>0.88095238095238093</v>
      </c>
      <c r="G47" s="75">
        <v>31</v>
      </c>
      <c r="H47" s="75">
        <v>1</v>
      </c>
      <c r="I47" s="75">
        <v>5</v>
      </c>
      <c r="J47" s="75">
        <v>3</v>
      </c>
      <c r="K47" s="75">
        <v>1</v>
      </c>
      <c r="L47" s="75">
        <v>0</v>
      </c>
      <c r="M47" s="75">
        <v>1</v>
      </c>
      <c r="N47" s="75">
        <v>0</v>
      </c>
      <c r="O47" s="75">
        <v>0</v>
      </c>
      <c r="P47" s="75">
        <f t="shared" si="5"/>
        <v>5</v>
      </c>
      <c r="Q47" s="76">
        <f t="shared" si="6"/>
        <v>37</v>
      </c>
      <c r="R47" s="79">
        <v>0</v>
      </c>
      <c r="S47" s="75">
        <v>31</v>
      </c>
      <c r="T47" s="75">
        <v>0</v>
      </c>
      <c r="U47" s="75">
        <f t="shared" si="7"/>
        <v>31</v>
      </c>
      <c r="V47" s="77">
        <f t="shared" si="8"/>
        <v>0.88571428571428568</v>
      </c>
      <c r="W47" s="77">
        <f t="shared" si="9"/>
        <v>0.88571428571428568</v>
      </c>
      <c r="X47" s="75">
        <v>18</v>
      </c>
      <c r="Y47" s="75">
        <v>13</v>
      </c>
      <c r="Z47" s="75">
        <f t="shared" si="10"/>
        <v>31</v>
      </c>
      <c r="AA47" s="77">
        <f t="shared" si="11"/>
        <v>0.58064516129032262</v>
      </c>
      <c r="AB47" s="75">
        <v>13</v>
      </c>
      <c r="AC47" s="75">
        <v>18</v>
      </c>
      <c r="AD47" s="75">
        <f t="shared" si="12"/>
        <v>31</v>
      </c>
      <c r="AE47" s="77">
        <f t="shared" si="13"/>
        <v>0.41935483870967744</v>
      </c>
      <c r="AF47" s="75">
        <v>3</v>
      </c>
      <c r="AG47" s="75">
        <v>1</v>
      </c>
      <c r="AH47" s="75">
        <v>22</v>
      </c>
      <c r="AI47" s="75">
        <v>0</v>
      </c>
      <c r="AJ47" s="75">
        <v>0</v>
      </c>
      <c r="AK47" s="75">
        <v>5</v>
      </c>
      <c r="AL47" s="75">
        <f t="shared" si="14"/>
        <v>31</v>
      </c>
    </row>
    <row r="48" spans="1:38" x14ac:dyDescent="0.2">
      <c r="A48" s="78">
        <v>8.1999999999999993</v>
      </c>
      <c r="B48" s="71"/>
      <c r="C48" s="72" t="s">
        <v>87</v>
      </c>
      <c r="D48" s="75">
        <v>24</v>
      </c>
      <c r="E48" s="75">
        <v>23</v>
      </c>
      <c r="F48" s="77">
        <f t="shared" si="4"/>
        <v>0.95833333333333337</v>
      </c>
      <c r="G48" s="75">
        <v>21</v>
      </c>
      <c r="H48" s="75">
        <v>0</v>
      </c>
      <c r="I48" s="75">
        <v>2</v>
      </c>
      <c r="J48" s="75">
        <v>1</v>
      </c>
      <c r="K48" s="75">
        <v>0</v>
      </c>
      <c r="L48" s="75">
        <v>0</v>
      </c>
      <c r="M48" s="75">
        <v>0</v>
      </c>
      <c r="N48" s="75">
        <v>0</v>
      </c>
      <c r="O48" s="75">
        <v>1</v>
      </c>
      <c r="P48" s="75">
        <f t="shared" si="5"/>
        <v>2</v>
      </c>
      <c r="Q48" s="76">
        <f t="shared" si="6"/>
        <v>23</v>
      </c>
      <c r="R48" s="79">
        <v>0</v>
      </c>
      <c r="S48" s="75">
        <v>21</v>
      </c>
      <c r="T48" s="75">
        <v>0</v>
      </c>
      <c r="U48" s="75">
        <f t="shared" si="7"/>
        <v>21</v>
      </c>
      <c r="V48" s="77">
        <f t="shared" si="8"/>
        <v>0.91304347826086951</v>
      </c>
      <c r="W48" s="77">
        <f t="shared" si="9"/>
        <v>0.91304347826086951</v>
      </c>
      <c r="X48" s="75">
        <v>5</v>
      </c>
      <c r="Y48" s="75">
        <v>16</v>
      </c>
      <c r="Z48" s="75">
        <f t="shared" si="10"/>
        <v>21</v>
      </c>
      <c r="AA48" s="77">
        <f t="shared" si="11"/>
        <v>0.23809523809523808</v>
      </c>
      <c r="AB48" s="75">
        <v>13</v>
      </c>
      <c r="AC48" s="75">
        <v>8</v>
      </c>
      <c r="AD48" s="75">
        <f t="shared" si="12"/>
        <v>21</v>
      </c>
      <c r="AE48" s="77">
        <f t="shared" si="13"/>
        <v>0.61904761904761907</v>
      </c>
      <c r="AF48" s="75">
        <v>4</v>
      </c>
      <c r="AG48" s="75">
        <v>0</v>
      </c>
      <c r="AH48" s="75">
        <v>16</v>
      </c>
      <c r="AI48" s="75">
        <v>0</v>
      </c>
      <c r="AJ48" s="75">
        <v>1</v>
      </c>
      <c r="AK48" s="75">
        <v>0</v>
      </c>
      <c r="AL48" s="75">
        <f t="shared" si="14"/>
        <v>21</v>
      </c>
    </row>
    <row r="49" spans="1:38" x14ac:dyDescent="0.2">
      <c r="A49" s="78">
        <v>8.3000000000000007</v>
      </c>
      <c r="B49" s="71"/>
      <c r="C49" s="72" t="s">
        <v>88</v>
      </c>
      <c r="D49" s="75">
        <v>49</v>
      </c>
      <c r="E49" s="75">
        <v>47</v>
      </c>
      <c r="F49" s="77">
        <f t="shared" si="4"/>
        <v>0.95918367346938771</v>
      </c>
      <c r="G49" s="75">
        <v>42</v>
      </c>
      <c r="H49" s="75">
        <v>1</v>
      </c>
      <c r="I49" s="75">
        <v>4</v>
      </c>
      <c r="J49" s="75">
        <v>1</v>
      </c>
      <c r="K49" s="75">
        <v>1</v>
      </c>
      <c r="L49" s="75">
        <v>1</v>
      </c>
      <c r="M49" s="75">
        <v>0</v>
      </c>
      <c r="N49" s="75">
        <v>0</v>
      </c>
      <c r="O49" s="75">
        <v>1</v>
      </c>
      <c r="P49" s="75">
        <f t="shared" si="5"/>
        <v>4</v>
      </c>
      <c r="Q49" s="76">
        <f t="shared" si="6"/>
        <v>47</v>
      </c>
      <c r="R49" s="79">
        <v>0</v>
      </c>
      <c r="S49" s="75">
        <v>42</v>
      </c>
      <c r="T49" s="75">
        <v>0</v>
      </c>
      <c r="U49" s="75">
        <f t="shared" si="7"/>
        <v>42</v>
      </c>
      <c r="V49" s="77">
        <f t="shared" si="8"/>
        <v>0.91304347826086951</v>
      </c>
      <c r="W49" s="77">
        <f t="shared" si="9"/>
        <v>0.91304347826086951</v>
      </c>
      <c r="X49" s="75">
        <v>21</v>
      </c>
      <c r="Y49" s="75">
        <v>21</v>
      </c>
      <c r="Z49" s="75">
        <f t="shared" si="10"/>
        <v>42</v>
      </c>
      <c r="AA49" s="77">
        <f t="shared" si="11"/>
        <v>0.5</v>
      </c>
      <c r="AB49" s="75">
        <v>11</v>
      </c>
      <c r="AC49" s="75">
        <v>31</v>
      </c>
      <c r="AD49" s="75">
        <f t="shared" si="12"/>
        <v>42</v>
      </c>
      <c r="AE49" s="77">
        <f t="shared" si="13"/>
        <v>0.26190476190476192</v>
      </c>
      <c r="AF49" s="75">
        <v>7</v>
      </c>
      <c r="AG49" s="75">
        <v>19</v>
      </c>
      <c r="AH49" s="75">
        <v>16</v>
      </c>
      <c r="AI49" s="75">
        <v>0</v>
      </c>
      <c r="AJ49" s="75">
        <v>0</v>
      </c>
      <c r="AK49" s="75">
        <v>0</v>
      </c>
      <c r="AL49" s="75">
        <f t="shared" si="14"/>
        <v>42</v>
      </c>
    </row>
    <row r="50" spans="1:38" x14ac:dyDescent="0.2">
      <c r="A50" s="78">
        <v>8.4</v>
      </c>
      <c r="B50" s="71"/>
      <c r="C50" s="72" t="s">
        <v>89</v>
      </c>
      <c r="D50" s="75">
        <v>14</v>
      </c>
      <c r="E50" s="75">
        <v>11</v>
      </c>
      <c r="F50" s="77">
        <f>+E50/D50</f>
        <v>0.7857142857142857</v>
      </c>
      <c r="G50" s="75">
        <v>10</v>
      </c>
      <c r="H50" s="75">
        <v>0</v>
      </c>
      <c r="I50" s="75">
        <v>1</v>
      </c>
      <c r="J50" s="75">
        <v>0</v>
      </c>
      <c r="K50" s="75">
        <v>0</v>
      </c>
      <c r="L50" s="75">
        <v>1</v>
      </c>
      <c r="M50" s="75">
        <v>0</v>
      </c>
      <c r="N50" s="75">
        <v>0</v>
      </c>
      <c r="O50" s="75">
        <v>0</v>
      </c>
      <c r="P50" s="75">
        <f t="shared" si="5"/>
        <v>1</v>
      </c>
      <c r="Q50" s="76">
        <f t="shared" si="6"/>
        <v>11</v>
      </c>
      <c r="R50" s="79">
        <v>0</v>
      </c>
      <c r="S50" s="75">
        <v>10</v>
      </c>
      <c r="T50" s="75">
        <v>0</v>
      </c>
      <c r="U50" s="75">
        <f t="shared" si="7"/>
        <v>10</v>
      </c>
      <c r="V50" s="77">
        <f t="shared" si="8"/>
        <v>0.90909090909090906</v>
      </c>
      <c r="W50" s="77">
        <f t="shared" si="9"/>
        <v>0.90909090909090906</v>
      </c>
      <c r="X50" s="75">
        <v>1</v>
      </c>
      <c r="Y50" s="75">
        <v>9</v>
      </c>
      <c r="Z50" s="75">
        <f t="shared" si="10"/>
        <v>10</v>
      </c>
      <c r="AA50" s="77">
        <f t="shared" si="11"/>
        <v>0.1</v>
      </c>
      <c r="AB50" s="75">
        <v>1</v>
      </c>
      <c r="AC50" s="75">
        <v>9</v>
      </c>
      <c r="AD50" s="75">
        <f t="shared" si="12"/>
        <v>10</v>
      </c>
      <c r="AE50" s="77">
        <f t="shared" si="13"/>
        <v>0.1</v>
      </c>
      <c r="AF50" s="75">
        <v>0</v>
      </c>
      <c r="AG50" s="75">
        <v>2</v>
      </c>
      <c r="AH50" s="75">
        <v>7</v>
      </c>
      <c r="AI50" s="75">
        <v>0</v>
      </c>
      <c r="AJ50" s="75">
        <v>0</v>
      </c>
      <c r="AK50" s="75">
        <v>1</v>
      </c>
      <c r="AL50" s="75">
        <f t="shared" si="14"/>
        <v>10</v>
      </c>
    </row>
    <row r="51" spans="1:38" x14ac:dyDescent="0.2">
      <c r="A51" s="78">
        <v>8.5</v>
      </c>
      <c r="B51" s="71"/>
      <c r="C51" s="72" t="s">
        <v>90</v>
      </c>
      <c r="D51" s="75">
        <v>17</v>
      </c>
      <c r="E51" s="75">
        <v>17</v>
      </c>
      <c r="F51" s="77">
        <f>+E51/D51</f>
        <v>1</v>
      </c>
      <c r="G51" s="75">
        <v>15</v>
      </c>
      <c r="H51" s="75">
        <v>0</v>
      </c>
      <c r="I51" s="75">
        <v>2</v>
      </c>
      <c r="J51" s="75">
        <v>1</v>
      </c>
      <c r="K51" s="75">
        <v>1</v>
      </c>
      <c r="L51" s="75">
        <v>0</v>
      </c>
      <c r="M51" s="75">
        <v>0</v>
      </c>
      <c r="N51" s="75">
        <v>0</v>
      </c>
      <c r="O51" s="75">
        <v>0</v>
      </c>
      <c r="P51" s="75">
        <f t="shared" si="5"/>
        <v>2</v>
      </c>
      <c r="Q51" s="76">
        <f t="shared" si="6"/>
        <v>17</v>
      </c>
      <c r="R51" s="79">
        <v>0</v>
      </c>
      <c r="S51" s="75">
        <v>14</v>
      </c>
      <c r="T51" s="75">
        <v>1</v>
      </c>
      <c r="U51" s="75">
        <f t="shared" si="7"/>
        <v>15</v>
      </c>
      <c r="V51" s="77">
        <f t="shared" si="8"/>
        <v>0.82352941176470584</v>
      </c>
      <c r="W51" s="77">
        <f t="shared" si="9"/>
        <v>0.88235294117647056</v>
      </c>
      <c r="X51" s="75">
        <v>7</v>
      </c>
      <c r="Y51" s="75">
        <v>8</v>
      </c>
      <c r="Z51" s="75">
        <f t="shared" si="10"/>
        <v>15</v>
      </c>
      <c r="AA51" s="77">
        <f t="shared" si="11"/>
        <v>0.46666666666666667</v>
      </c>
      <c r="AB51" s="75">
        <v>9</v>
      </c>
      <c r="AC51" s="75">
        <v>6</v>
      </c>
      <c r="AD51" s="75">
        <f t="shared" si="12"/>
        <v>15</v>
      </c>
      <c r="AE51" s="77">
        <f t="shared" si="13"/>
        <v>0.6</v>
      </c>
      <c r="AF51" s="75">
        <v>3</v>
      </c>
      <c r="AG51" s="75">
        <v>1</v>
      </c>
      <c r="AH51" s="75">
        <v>10</v>
      </c>
      <c r="AI51" s="75">
        <v>0</v>
      </c>
      <c r="AJ51" s="75">
        <v>0</v>
      </c>
      <c r="AK51" s="75">
        <v>1</v>
      </c>
      <c r="AL51" s="75">
        <f t="shared" si="14"/>
        <v>15</v>
      </c>
    </row>
    <row r="52" spans="1:38" x14ac:dyDescent="0.2">
      <c r="A52" s="78">
        <v>8.6</v>
      </c>
      <c r="B52" s="71"/>
      <c r="C52" s="72" t="s">
        <v>91</v>
      </c>
      <c r="D52" s="75">
        <v>26</v>
      </c>
      <c r="E52" s="75">
        <v>23</v>
      </c>
      <c r="F52" s="77">
        <f>+E52/D52</f>
        <v>0.88461538461538458</v>
      </c>
      <c r="G52" s="75">
        <v>17</v>
      </c>
      <c r="H52" s="75">
        <v>5</v>
      </c>
      <c r="I52" s="75">
        <v>1</v>
      </c>
      <c r="J52" s="75">
        <v>0</v>
      </c>
      <c r="K52" s="75">
        <v>1</v>
      </c>
      <c r="L52" s="75">
        <v>0</v>
      </c>
      <c r="M52" s="75">
        <v>0</v>
      </c>
      <c r="N52" s="75">
        <v>0</v>
      </c>
      <c r="O52" s="75">
        <v>0</v>
      </c>
      <c r="P52" s="75">
        <f t="shared" si="5"/>
        <v>1</v>
      </c>
      <c r="Q52" s="76">
        <f t="shared" si="6"/>
        <v>23</v>
      </c>
      <c r="R52" s="79">
        <v>1</v>
      </c>
      <c r="S52" s="75">
        <v>16</v>
      </c>
      <c r="T52" s="75">
        <v>0</v>
      </c>
      <c r="U52" s="75">
        <f t="shared" si="7"/>
        <v>17</v>
      </c>
      <c r="V52" s="77">
        <f t="shared" si="8"/>
        <v>0.94117647058823528</v>
      </c>
      <c r="W52" s="77">
        <f t="shared" si="9"/>
        <v>0.94117647058823528</v>
      </c>
      <c r="X52" s="75">
        <v>15</v>
      </c>
      <c r="Y52" s="75">
        <v>2</v>
      </c>
      <c r="Z52" s="75">
        <f t="shared" si="10"/>
        <v>17</v>
      </c>
      <c r="AA52" s="77">
        <f t="shared" si="11"/>
        <v>0.88235294117647056</v>
      </c>
      <c r="AB52" s="75">
        <v>5</v>
      </c>
      <c r="AC52" s="75">
        <v>12</v>
      </c>
      <c r="AD52" s="75">
        <f t="shared" si="12"/>
        <v>17</v>
      </c>
      <c r="AE52" s="77">
        <f t="shared" si="13"/>
        <v>0.29411764705882354</v>
      </c>
      <c r="AF52" s="75">
        <v>9</v>
      </c>
      <c r="AG52" s="75">
        <v>2</v>
      </c>
      <c r="AH52" s="75">
        <v>4</v>
      </c>
      <c r="AI52" s="75">
        <v>0</v>
      </c>
      <c r="AJ52" s="75">
        <v>0</v>
      </c>
      <c r="AK52" s="75">
        <v>2</v>
      </c>
      <c r="AL52" s="75">
        <f t="shared" si="14"/>
        <v>17</v>
      </c>
    </row>
    <row r="53" spans="1:38" x14ac:dyDescent="0.2">
      <c r="A53" s="78">
        <v>8.6999999999999993</v>
      </c>
      <c r="B53" s="71"/>
      <c r="C53" s="72" t="s">
        <v>92</v>
      </c>
      <c r="D53" s="75">
        <v>2</v>
      </c>
      <c r="E53" s="75">
        <v>2</v>
      </c>
      <c r="F53" s="77">
        <f>+E53/D53</f>
        <v>1</v>
      </c>
      <c r="G53" s="75">
        <v>2</v>
      </c>
      <c r="H53" s="75">
        <v>0</v>
      </c>
      <c r="I53" s="75">
        <v>0</v>
      </c>
      <c r="J53" s="75">
        <v>0</v>
      </c>
      <c r="K53" s="75">
        <v>0</v>
      </c>
      <c r="L53" s="75">
        <v>0</v>
      </c>
      <c r="M53" s="75">
        <v>0</v>
      </c>
      <c r="N53" s="75">
        <v>0</v>
      </c>
      <c r="O53" s="75">
        <v>0</v>
      </c>
      <c r="P53" s="75">
        <f t="shared" si="5"/>
        <v>0</v>
      </c>
      <c r="Q53" s="76">
        <f t="shared" si="6"/>
        <v>2</v>
      </c>
      <c r="R53" s="79">
        <v>1</v>
      </c>
      <c r="S53" s="75">
        <v>1</v>
      </c>
      <c r="T53" s="75">
        <v>0</v>
      </c>
      <c r="U53" s="75">
        <f t="shared" si="7"/>
        <v>2</v>
      </c>
      <c r="V53" s="77">
        <f t="shared" si="8"/>
        <v>1</v>
      </c>
      <c r="W53" s="77">
        <f t="shared" si="9"/>
        <v>1</v>
      </c>
      <c r="X53" s="75">
        <v>1</v>
      </c>
      <c r="Y53" s="75">
        <v>1</v>
      </c>
      <c r="Z53" s="75">
        <f t="shared" si="10"/>
        <v>2</v>
      </c>
      <c r="AA53" s="77">
        <f t="shared" si="11"/>
        <v>0.5</v>
      </c>
      <c r="AB53" s="75">
        <v>0</v>
      </c>
      <c r="AC53" s="75">
        <v>2</v>
      </c>
      <c r="AD53" s="75">
        <f t="shared" si="12"/>
        <v>2</v>
      </c>
      <c r="AE53" s="77">
        <f t="shared" si="13"/>
        <v>0</v>
      </c>
      <c r="AF53" s="75">
        <v>0</v>
      </c>
      <c r="AG53" s="75">
        <v>1</v>
      </c>
      <c r="AH53" s="75">
        <v>1</v>
      </c>
      <c r="AI53" s="75">
        <v>0</v>
      </c>
      <c r="AJ53" s="75">
        <v>0</v>
      </c>
      <c r="AK53" s="75">
        <v>0</v>
      </c>
      <c r="AL53" s="75">
        <f t="shared" si="14"/>
        <v>2</v>
      </c>
    </row>
    <row r="54" spans="1:38" x14ac:dyDescent="0.2">
      <c r="A54" s="78">
        <v>8.8000000000000007</v>
      </c>
      <c r="B54" s="71"/>
      <c r="C54" s="72" t="s">
        <v>93</v>
      </c>
      <c r="D54" s="75">
        <v>16</v>
      </c>
      <c r="E54" s="75">
        <v>15</v>
      </c>
      <c r="F54" s="77">
        <f t="shared" si="4"/>
        <v>0.9375</v>
      </c>
      <c r="G54" s="75">
        <v>12</v>
      </c>
      <c r="H54" s="75">
        <v>1</v>
      </c>
      <c r="I54" s="75">
        <v>2</v>
      </c>
      <c r="J54" s="75">
        <v>0</v>
      </c>
      <c r="K54" s="75">
        <v>2</v>
      </c>
      <c r="L54" s="75">
        <v>0</v>
      </c>
      <c r="M54" s="75">
        <v>0</v>
      </c>
      <c r="N54" s="75">
        <v>0</v>
      </c>
      <c r="O54" s="75">
        <v>0</v>
      </c>
      <c r="P54" s="75">
        <f t="shared" si="5"/>
        <v>2</v>
      </c>
      <c r="Q54" s="76">
        <f t="shared" si="6"/>
        <v>15</v>
      </c>
      <c r="R54" s="79">
        <v>0</v>
      </c>
      <c r="S54" s="75">
        <v>12</v>
      </c>
      <c r="T54" s="75">
        <v>0</v>
      </c>
      <c r="U54" s="75">
        <f t="shared" si="7"/>
        <v>12</v>
      </c>
      <c r="V54" s="77">
        <f t="shared" si="8"/>
        <v>0.8571428571428571</v>
      </c>
      <c r="W54" s="77">
        <f t="shared" si="9"/>
        <v>0.8571428571428571</v>
      </c>
      <c r="X54" s="75">
        <v>7</v>
      </c>
      <c r="Y54" s="75">
        <v>5</v>
      </c>
      <c r="Z54" s="75">
        <f t="shared" si="10"/>
        <v>12</v>
      </c>
      <c r="AA54" s="77">
        <f t="shared" si="11"/>
        <v>0.58333333333333337</v>
      </c>
      <c r="AB54" s="75">
        <v>9</v>
      </c>
      <c r="AC54" s="75">
        <v>3</v>
      </c>
      <c r="AD54" s="75">
        <f t="shared" si="12"/>
        <v>12</v>
      </c>
      <c r="AE54" s="77">
        <f t="shared" si="13"/>
        <v>0.75</v>
      </c>
      <c r="AF54" s="75">
        <v>0</v>
      </c>
      <c r="AG54" s="75">
        <v>1</v>
      </c>
      <c r="AH54" s="75">
        <v>10</v>
      </c>
      <c r="AI54" s="75">
        <v>1</v>
      </c>
      <c r="AJ54" s="75">
        <v>0</v>
      </c>
      <c r="AK54" s="75">
        <v>0</v>
      </c>
      <c r="AL54" s="75">
        <f t="shared" si="14"/>
        <v>12</v>
      </c>
    </row>
    <row r="55" spans="1:38" x14ac:dyDescent="0.2">
      <c r="A55" s="99">
        <v>8.9</v>
      </c>
      <c r="B55" s="81"/>
      <c r="C55" s="82" t="s">
        <v>94</v>
      </c>
      <c r="D55" s="85">
        <v>24</v>
      </c>
      <c r="E55" s="85">
        <v>18</v>
      </c>
      <c r="F55" s="88">
        <f t="shared" si="4"/>
        <v>0.75</v>
      </c>
      <c r="G55" s="85">
        <v>16</v>
      </c>
      <c r="H55" s="85">
        <v>1</v>
      </c>
      <c r="I55" s="85">
        <v>1</v>
      </c>
      <c r="J55" s="85">
        <v>0</v>
      </c>
      <c r="K55" s="85">
        <v>1</v>
      </c>
      <c r="L55" s="85">
        <v>0</v>
      </c>
      <c r="M55" s="85">
        <v>0</v>
      </c>
      <c r="N55" s="85">
        <v>0</v>
      </c>
      <c r="O55" s="85">
        <v>0</v>
      </c>
      <c r="P55" s="85">
        <f t="shared" si="5"/>
        <v>1</v>
      </c>
      <c r="Q55" s="86">
        <f t="shared" si="6"/>
        <v>18</v>
      </c>
      <c r="R55" s="87">
        <v>0</v>
      </c>
      <c r="S55" s="85">
        <v>16</v>
      </c>
      <c r="T55" s="85">
        <v>0</v>
      </c>
      <c r="U55" s="85">
        <f t="shared" si="7"/>
        <v>16</v>
      </c>
      <c r="V55" s="88">
        <f t="shared" si="8"/>
        <v>0.94117647058823528</v>
      </c>
      <c r="W55" s="88">
        <f t="shared" si="9"/>
        <v>0.94117647058823528</v>
      </c>
      <c r="X55" s="85">
        <v>7</v>
      </c>
      <c r="Y55" s="85">
        <v>9</v>
      </c>
      <c r="Z55" s="85">
        <f t="shared" si="10"/>
        <v>16</v>
      </c>
      <c r="AA55" s="88">
        <f t="shared" si="11"/>
        <v>0.4375</v>
      </c>
      <c r="AB55" s="85">
        <v>6</v>
      </c>
      <c r="AC55" s="85">
        <v>10</v>
      </c>
      <c r="AD55" s="85">
        <f t="shared" si="12"/>
        <v>16</v>
      </c>
      <c r="AE55" s="88">
        <f t="shared" si="13"/>
        <v>0.375</v>
      </c>
      <c r="AF55" s="85">
        <v>3</v>
      </c>
      <c r="AG55" s="85">
        <v>6</v>
      </c>
      <c r="AH55" s="85">
        <v>6</v>
      </c>
      <c r="AI55" s="85"/>
      <c r="AJ55" s="85">
        <v>0</v>
      </c>
      <c r="AK55" s="85">
        <v>1</v>
      </c>
      <c r="AL55" s="85">
        <f t="shared" si="14"/>
        <v>16</v>
      </c>
    </row>
    <row r="56" spans="1:38" s="57" customFormat="1" x14ac:dyDescent="0.2">
      <c r="A56" s="89">
        <v>9</v>
      </c>
      <c r="B56" s="90" t="s">
        <v>95</v>
      </c>
      <c r="C56" s="91"/>
      <c r="D56" s="92">
        <v>505</v>
      </c>
      <c r="E56" s="92">
        <v>480</v>
      </c>
      <c r="F56" s="93">
        <f t="shared" si="4"/>
        <v>0.95049504950495045</v>
      </c>
      <c r="G56" s="94">
        <v>411</v>
      </c>
      <c r="H56" s="94">
        <v>6</v>
      </c>
      <c r="I56" s="94">
        <v>63</v>
      </c>
      <c r="J56" s="94">
        <v>18</v>
      </c>
      <c r="K56" s="94">
        <v>22</v>
      </c>
      <c r="L56" s="94">
        <v>15</v>
      </c>
      <c r="M56" s="94">
        <v>2</v>
      </c>
      <c r="N56" s="94">
        <v>1</v>
      </c>
      <c r="O56" s="94">
        <v>5</v>
      </c>
      <c r="P56" s="94">
        <f>SUM(P57:P63)</f>
        <v>63</v>
      </c>
      <c r="Q56" s="95">
        <f t="shared" si="6"/>
        <v>480</v>
      </c>
      <c r="R56" s="94">
        <v>9</v>
      </c>
      <c r="S56" s="94">
        <v>390</v>
      </c>
      <c r="T56" s="94">
        <v>12</v>
      </c>
      <c r="U56" s="94">
        <f t="shared" si="7"/>
        <v>411</v>
      </c>
      <c r="V56" s="96">
        <f t="shared" si="8"/>
        <v>0.8441558441558441</v>
      </c>
      <c r="W56" s="96">
        <f t="shared" si="9"/>
        <v>0.87012987012987009</v>
      </c>
      <c r="X56" s="94">
        <v>307</v>
      </c>
      <c r="Y56" s="94">
        <v>104</v>
      </c>
      <c r="Z56" s="94">
        <f t="shared" si="10"/>
        <v>411</v>
      </c>
      <c r="AA56" s="96">
        <f t="shared" si="11"/>
        <v>0.74695863746958635</v>
      </c>
      <c r="AB56" s="94">
        <v>212</v>
      </c>
      <c r="AC56" s="94">
        <v>199</v>
      </c>
      <c r="AD56" s="94">
        <f t="shared" si="12"/>
        <v>411</v>
      </c>
      <c r="AE56" s="96">
        <f t="shared" si="13"/>
        <v>0.51581508515815089</v>
      </c>
      <c r="AF56" s="94">
        <v>23</v>
      </c>
      <c r="AG56" s="94">
        <v>55</v>
      </c>
      <c r="AH56" s="94">
        <v>297</v>
      </c>
      <c r="AI56" s="94">
        <v>3</v>
      </c>
      <c r="AJ56" s="94">
        <v>18</v>
      </c>
      <c r="AK56" s="94">
        <v>15</v>
      </c>
      <c r="AL56" s="94">
        <f t="shared" ref="AL56" si="37">SUM(AL57:AL63)</f>
        <v>411</v>
      </c>
    </row>
    <row r="57" spans="1:38" x14ac:dyDescent="0.2">
      <c r="A57" s="78">
        <v>9.1</v>
      </c>
      <c r="B57" s="71"/>
      <c r="C57" s="72" t="s">
        <v>96</v>
      </c>
      <c r="D57" s="75">
        <v>75</v>
      </c>
      <c r="E57" s="75">
        <v>69</v>
      </c>
      <c r="F57" s="77">
        <f t="shared" si="4"/>
        <v>0.92</v>
      </c>
      <c r="G57" s="75">
        <v>55</v>
      </c>
      <c r="H57" s="75">
        <v>2</v>
      </c>
      <c r="I57" s="75">
        <v>12</v>
      </c>
      <c r="J57" s="75">
        <v>2</v>
      </c>
      <c r="K57" s="75">
        <v>6</v>
      </c>
      <c r="L57" s="75">
        <v>3</v>
      </c>
      <c r="M57" s="75">
        <v>1</v>
      </c>
      <c r="N57" s="75">
        <v>0</v>
      </c>
      <c r="O57" s="75">
        <v>0</v>
      </c>
      <c r="P57" s="75">
        <f t="shared" si="5"/>
        <v>12</v>
      </c>
      <c r="Q57" s="76">
        <f t="shared" si="6"/>
        <v>69</v>
      </c>
      <c r="R57" s="79">
        <v>2</v>
      </c>
      <c r="S57" s="75">
        <v>52</v>
      </c>
      <c r="T57" s="75">
        <v>1</v>
      </c>
      <c r="U57" s="75">
        <f t="shared" si="7"/>
        <v>55</v>
      </c>
      <c r="V57" s="77">
        <f t="shared" si="8"/>
        <v>0.8125</v>
      </c>
      <c r="W57" s="77">
        <f t="shared" si="9"/>
        <v>0.828125</v>
      </c>
      <c r="X57" s="75">
        <v>42</v>
      </c>
      <c r="Y57" s="75">
        <v>13</v>
      </c>
      <c r="Z57" s="75">
        <f t="shared" si="10"/>
        <v>55</v>
      </c>
      <c r="AA57" s="77">
        <f t="shared" si="11"/>
        <v>0.76363636363636367</v>
      </c>
      <c r="AB57" s="75">
        <v>17</v>
      </c>
      <c r="AC57" s="75">
        <v>38</v>
      </c>
      <c r="AD57" s="75">
        <f t="shared" si="12"/>
        <v>55</v>
      </c>
      <c r="AE57" s="77">
        <f t="shared" si="13"/>
        <v>0.30909090909090908</v>
      </c>
      <c r="AF57" s="75">
        <v>2</v>
      </c>
      <c r="AG57" s="75">
        <v>14</v>
      </c>
      <c r="AH57" s="75">
        <v>33</v>
      </c>
      <c r="AI57" s="75">
        <v>0</v>
      </c>
      <c r="AJ57" s="75">
        <v>2</v>
      </c>
      <c r="AK57" s="75">
        <v>4</v>
      </c>
      <c r="AL57" s="75">
        <f t="shared" si="14"/>
        <v>55</v>
      </c>
    </row>
    <row r="58" spans="1:38" x14ac:dyDescent="0.2">
      <c r="A58" s="78">
        <v>9.1999999999999993</v>
      </c>
      <c r="B58" s="71"/>
      <c r="C58" s="72" t="s">
        <v>97</v>
      </c>
      <c r="D58" s="75">
        <v>70</v>
      </c>
      <c r="E58" s="75">
        <v>65</v>
      </c>
      <c r="F58" s="77">
        <f>+E58/D58</f>
        <v>0.9285714285714286</v>
      </c>
      <c r="G58" s="75">
        <v>53</v>
      </c>
      <c r="H58" s="75">
        <v>1</v>
      </c>
      <c r="I58" s="75">
        <v>11</v>
      </c>
      <c r="J58" s="75">
        <v>3</v>
      </c>
      <c r="K58" s="75">
        <v>5</v>
      </c>
      <c r="L58" s="75">
        <v>2</v>
      </c>
      <c r="M58" s="75">
        <v>0</v>
      </c>
      <c r="N58" s="75">
        <v>1</v>
      </c>
      <c r="O58" s="75">
        <v>0</v>
      </c>
      <c r="P58" s="75">
        <f t="shared" si="5"/>
        <v>11</v>
      </c>
      <c r="Q58" s="76">
        <f t="shared" si="6"/>
        <v>65</v>
      </c>
      <c r="R58" s="79">
        <v>1</v>
      </c>
      <c r="S58" s="75">
        <v>49</v>
      </c>
      <c r="T58" s="75">
        <v>3</v>
      </c>
      <c r="U58" s="75">
        <f t="shared" si="7"/>
        <v>53</v>
      </c>
      <c r="V58" s="77">
        <f t="shared" si="8"/>
        <v>0.79032258064516125</v>
      </c>
      <c r="W58" s="77">
        <f t="shared" si="9"/>
        <v>0.83870967741935487</v>
      </c>
      <c r="X58" s="75">
        <v>47</v>
      </c>
      <c r="Y58" s="75">
        <v>6</v>
      </c>
      <c r="Z58" s="75">
        <f t="shared" si="10"/>
        <v>53</v>
      </c>
      <c r="AA58" s="77">
        <f t="shared" si="11"/>
        <v>0.8867924528301887</v>
      </c>
      <c r="AB58" s="75">
        <v>27</v>
      </c>
      <c r="AC58" s="75">
        <v>26</v>
      </c>
      <c r="AD58" s="75">
        <f t="shared" si="12"/>
        <v>53</v>
      </c>
      <c r="AE58" s="77">
        <f t="shared" si="13"/>
        <v>0.50943396226415094</v>
      </c>
      <c r="AF58" s="75">
        <v>2</v>
      </c>
      <c r="AG58" s="75">
        <v>12</v>
      </c>
      <c r="AH58" s="75">
        <v>36</v>
      </c>
      <c r="AI58" s="75">
        <v>0</v>
      </c>
      <c r="AJ58" s="75">
        <v>3</v>
      </c>
      <c r="AK58" s="75">
        <v>0</v>
      </c>
      <c r="AL58" s="75">
        <f t="shared" si="14"/>
        <v>53</v>
      </c>
    </row>
    <row r="59" spans="1:38" x14ac:dyDescent="0.2">
      <c r="A59" s="78">
        <v>9.3000000000000007</v>
      </c>
      <c r="B59" s="71"/>
      <c r="C59" s="72" t="s">
        <v>98</v>
      </c>
      <c r="D59" s="75">
        <v>79</v>
      </c>
      <c r="E59" s="75">
        <v>76</v>
      </c>
      <c r="F59" s="77">
        <f t="shared" si="4"/>
        <v>0.96202531645569622</v>
      </c>
      <c r="G59" s="75">
        <v>70</v>
      </c>
      <c r="H59" s="75">
        <v>1</v>
      </c>
      <c r="I59" s="75">
        <v>5</v>
      </c>
      <c r="J59" s="75">
        <v>3</v>
      </c>
      <c r="K59" s="75">
        <v>0</v>
      </c>
      <c r="L59" s="75">
        <v>2</v>
      </c>
      <c r="M59" s="75">
        <v>0</v>
      </c>
      <c r="N59" s="75">
        <v>0</v>
      </c>
      <c r="O59" s="75">
        <v>0</v>
      </c>
      <c r="P59" s="75">
        <f t="shared" si="5"/>
        <v>5</v>
      </c>
      <c r="Q59" s="76">
        <f t="shared" si="6"/>
        <v>76</v>
      </c>
      <c r="R59" s="79">
        <v>0</v>
      </c>
      <c r="S59" s="75">
        <v>69</v>
      </c>
      <c r="T59" s="75">
        <v>1</v>
      </c>
      <c r="U59" s="75">
        <f t="shared" si="7"/>
        <v>70</v>
      </c>
      <c r="V59" s="77">
        <f t="shared" si="8"/>
        <v>0.92</v>
      </c>
      <c r="W59" s="77">
        <f t="shared" si="9"/>
        <v>0.93333333333333335</v>
      </c>
      <c r="X59" s="75">
        <v>60</v>
      </c>
      <c r="Y59" s="75">
        <v>10</v>
      </c>
      <c r="Z59" s="75">
        <f t="shared" si="10"/>
        <v>70</v>
      </c>
      <c r="AA59" s="77">
        <f t="shared" si="11"/>
        <v>0.8571428571428571</v>
      </c>
      <c r="AB59" s="75">
        <v>46</v>
      </c>
      <c r="AC59" s="75">
        <v>24</v>
      </c>
      <c r="AD59" s="75">
        <f t="shared" si="12"/>
        <v>70</v>
      </c>
      <c r="AE59" s="77">
        <f t="shared" si="13"/>
        <v>0.65714285714285714</v>
      </c>
      <c r="AF59" s="75">
        <v>3</v>
      </c>
      <c r="AG59" s="75">
        <v>7</v>
      </c>
      <c r="AH59" s="75">
        <v>54</v>
      </c>
      <c r="AI59" s="75">
        <v>0</v>
      </c>
      <c r="AJ59" s="75">
        <v>2</v>
      </c>
      <c r="AK59" s="75">
        <v>4</v>
      </c>
      <c r="AL59" s="75">
        <f t="shared" si="14"/>
        <v>70</v>
      </c>
    </row>
    <row r="60" spans="1:38" x14ac:dyDescent="0.2">
      <c r="A60" s="78">
        <v>9.4</v>
      </c>
      <c r="B60" s="71"/>
      <c r="C60" s="72" t="s">
        <v>99</v>
      </c>
      <c r="D60" s="75">
        <v>108</v>
      </c>
      <c r="E60" s="75">
        <v>106</v>
      </c>
      <c r="F60" s="77">
        <f t="shared" si="4"/>
        <v>0.98148148148148151</v>
      </c>
      <c r="G60" s="75">
        <v>90</v>
      </c>
      <c r="H60" s="75">
        <v>2</v>
      </c>
      <c r="I60" s="75">
        <v>14</v>
      </c>
      <c r="J60" s="75">
        <v>4</v>
      </c>
      <c r="K60" s="75">
        <v>4</v>
      </c>
      <c r="L60" s="75">
        <v>6</v>
      </c>
      <c r="M60" s="75">
        <v>0</v>
      </c>
      <c r="N60" s="75">
        <v>0</v>
      </c>
      <c r="O60" s="75">
        <v>0</v>
      </c>
      <c r="P60" s="75">
        <f t="shared" si="5"/>
        <v>14</v>
      </c>
      <c r="Q60" s="76">
        <f t="shared" si="6"/>
        <v>106</v>
      </c>
      <c r="R60" s="79">
        <v>3</v>
      </c>
      <c r="S60" s="75">
        <v>86</v>
      </c>
      <c r="T60" s="75">
        <v>1</v>
      </c>
      <c r="U60" s="75">
        <f t="shared" si="7"/>
        <v>90</v>
      </c>
      <c r="V60" s="77">
        <f t="shared" si="8"/>
        <v>0.85148514851485146</v>
      </c>
      <c r="W60" s="77">
        <f t="shared" si="9"/>
        <v>0.86138613861386137</v>
      </c>
      <c r="X60" s="75">
        <v>59</v>
      </c>
      <c r="Y60" s="75">
        <v>31</v>
      </c>
      <c r="Z60" s="75">
        <f t="shared" si="10"/>
        <v>90</v>
      </c>
      <c r="AA60" s="77">
        <f t="shared" si="11"/>
        <v>0.65555555555555556</v>
      </c>
      <c r="AB60" s="75">
        <v>51</v>
      </c>
      <c r="AC60" s="75">
        <v>39</v>
      </c>
      <c r="AD60" s="75">
        <f t="shared" si="12"/>
        <v>90</v>
      </c>
      <c r="AE60" s="77">
        <f t="shared" si="13"/>
        <v>0.56666666666666665</v>
      </c>
      <c r="AF60" s="75">
        <v>4</v>
      </c>
      <c r="AG60" s="75">
        <v>6</v>
      </c>
      <c r="AH60" s="75">
        <v>72</v>
      </c>
      <c r="AI60" s="75">
        <v>0</v>
      </c>
      <c r="AJ60" s="75">
        <v>7</v>
      </c>
      <c r="AK60" s="75">
        <v>1</v>
      </c>
      <c r="AL60" s="75">
        <f t="shared" si="14"/>
        <v>90</v>
      </c>
    </row>
    <row r="61" spans="1:38" x14ac:dyDescent="0.2">
      <c r="A61" s="78">
        <v>9.5</v>
      </c>
      <c r="B61" s="71"/>
      <c r="C61" s="72" t="s">
        <v>100</v>
      </c>
      <c r="D61" s="75">
        <v>98</v>
      </c>
      <c r="E61" s="75">
        <v>94</v>
      </c>
      <c r="F61" s="77">
        <f t="shared" si="4"/>
        <v>0.95918367346938771</v>
      </c>
      <c r="G61" s="75">
        <v>85</v>
      </c>
      <c r="H61" s="75">
        <v>0</v>
      </c>
      <c r="I61" s="75">
        <v>9</v>
      </c>
      <c r="J61" s="75">
        <v>1</v>
      </c>
      <c r="K61" s="75">
        <v>3</v>
      </c>
      <c r="L61" s="75">
        <v>1</v>
      </c>
      <c r="M61" s="75">
        <v>0</v>
      </c>
      <c r="N61" s="75">
        <v>0</v>
      </c>
      <c r="O61" s="75">
        <v>4</v>
      </c>
      <c r="P61" s="75">
        <f t="shared" si="5"/>
        <v>9</v>
      </c>
      <c r="Q61" s="76">
        <f t="shared" si="6"/>
        <v>94</v>
      </c>
      <c r="R61" s="79">
        <v>2</v>
      </c>
      <c r="S61" s="75">
        <v>77</v>
      </c>
      <c r="T61" s="75">
        <v>6</v>
      </c>
      <c r="U61" s="75">
        <f t="shared" si="7"/>
        <v>85</v>
      </c>
      <c r="V61" s="77">
        <f t="shared" si="8"/>
        <v>0.83695652173913049</v>
      </c>
      <c r="W61" s="77">
        <f t="shared" si="9"/>
        <v>0.90217391304347827</v>
      </c>
      <c r="X61" s="75">
        <v>61</v>
      </c>
      <c r="Y61" s="75">
        <v>24</v>
      </c>
      <c r="Z61" s="75">
        <f t="shared" si="10"/>
        <v>85</v>
      </c>
      <c r="AA61" s="77">
        <f t="shared" si="11"/>
        <v>0.71764705882352942</v>
      </c>
      <c r="AB61" s="75">
        <v>42</v>
      </c>
      <c r="AC61" s="75">
        <v>43</v>
      </c>
      <c r="AD61" s="75">
        <f t="shared" si="12"/>
        <v>85</v>
      </c>
      <c r="AE61" s="77">
        <f t="shared" si="13"/>
        <v>0.49411764705882355</v>
      </c>
      <c r="AF61" s="75">
        <v>8</v>
      </c>
      <c r="AG61" s="75">
        <v>5</v>
      </c>
      <c r="AH61" s="75">
        <v>65</v>
      </c>
      <c r="AI61" s="75">
        <v>1</v>
      </c>
      <c r="AJ61" s="75">
        <v>2</v>
      </c>
      <c r="AK61" s="75">
        <v>4</v>
      </c>
      <c r="AL61" s="75">
        <f t="shared" si="14"/>
        <v>85</v>
      </c>
    </row>
    <row r="62" spans="1:38" x14ac:dyDescent="0.2">
      <c r="A62" s="78">
        <v>9.6</v>
      </c>
      <c r="B62" s="71"/>
      <c r="C62" s="72" t="s">
        <v>101</v>
      </c>
      <c r="D62" s="75">
        <v>59</v>
      </c>
      <c r="E62" s="75">
        <v>57</v>
      </c>
      <c r="F62" s="77">
        <f t="shared" si="4"/>
        <v>0.96610169491525422</v>
      </c>
      <c r="G62" s="75">
        <v>45</v>
      </c>
      <c r="H62" s="75">
        <v>0</v>
      </c>
      <c r="I62" s="75">
        <v>12</v>
      </c>
      <c r="J62" s="75">
        <v>5</v>
      </c>
      <c r="K62" s="75">
        <v>4</v>
      </c>
      <c r="L62" s="75">
        <v>1</v>
      </c>
      <c r="M62" s="75">
        <v>1</v>
      </c>
      <c r="N62" s="75">
        <v>0</v>
      </c>
      <c r="O62" s="75">
        <v>1</v>
      </c>
      <c r="P62" s="75">
        <f t="shared" si="5"/>
        <v>12</v>
      </c>
      <c r="Q62" s="76">
        <f t="shared" si="6"/>
        <v>57</v>
      </c>
      <c r="R62" s="79">
        <v>0</v>
      </c>
      <c r="S62" s="75">
        <v>45</v>
      </c>
      <c r="T62" s="75">
        <v>0</v>
      </c>
      <c r="U62" s="75">
        <f t="shared" si="7"/>
        <v>45</v>
      </c>
      <c r="V62" s="77">
        <f t="shared" si="8"/>
        <v>0.8035714285714286</v>
      </c>
      <c r="W62" s="77">
        <f t="shared" si="9"/>
        <v>0.8035714285714286</v>
      </c>
      <c r="X62" s="75">
        <v>28</v>
      </c>
      <c r="Y62" s="75">
        <v>17</v>
      </c>
      <c r="Z62" s="75">
        <f t="shared" si="10"/>
        <v>45</v>
      </c>
      <c r="AA62" s="77">
        <f t="shared" si="11"/>
        <v>0.62222222222222223</v>
      </c>
      <c r="AB62" s="75">
        <v>17</v>
      </c>
      <c r="AC62" s="75">
        <v>28</v>
      </c>
      <c r="AD62" s="75">
        <f t="shared" si="12"/>
        <v>45</v>
      </c>
      <c r="AE62" s="77">
        <f t="shared" si="13"/>
        <v>0.37777777777777777</v>
      </c>
      <c r="AF62" s="75">
        <v>4</v>
      </c>
      <c r="AG62" s="75">
        <v>8</v>
      </c>
      <c r="AH62" s="75">
        <v>30</v>
      </c>
      <c r="AI62" s="75">
        <v>0</v>
      </c>
      <c r="AJ62" s="75">
        <v>1</v>
      </c>
      <c r="AK62" s="75">
        <v>2</v>
      </c>
      <c r="AL62" s="75">
        <f t="shared" si="14"/>
        <v>45</v>
      </c>
    </row>
    <row r="63" spans="1:38" x14ac:dyDescent="0.2">
      <c r="A63" s="78">
        <v>9.6999999999999993</v>
      </c>
      <c r="B63" s="81"/>
      <c r="C63" s="82" t="s">
        <v>102</v>
      </c>
      <c r="D63" s="85">
        <v>16</v>
      </c>
      <c r="E63" s="85">
        <v>13</v>
      </c>
      <c r="F63" s="88">
        <f t="shared" si="4"/>
        <v>0.8125</v>
      </c>
      <c r="G63" s="85">
        <v>13</v>
      </c>
      <c r="H63" s="85">
        <v>0</v>
      </c>
      <c r="I63" s="85">
        <v>0</v>
      </c>
      <c r="J63" s="85">
        <v>0</v>
      </c>
      <c r="K63" s="85">
        <v>0</v>
      </c>
      <c r="L63" s="85">
        <v>0</v>
      </c>
      <c r="M63" s="85">
        <v>0</v>
      </c>
      <c r="N63" s="85">
        <v>0</v>
      </c>
      <c r="O63" s="85">
        <v>0</v>
      </c>
      <c r="P63" s="85">
        <f t="shared" si="5"/>
        <v>0</v>
      </c>
      <c r="Q63" s="86">
        <f t="shared" si="6"/>
        <v>13</v>
      </c>
      <c r="R63" s="87">
        <v>1</v>
      </c>
      <c r="S63" s="85">
        <v>12</v>
      </c>
      <c r="T63" s="85">
        <v>0</v>
      </c>
      <c r="U63" s="85">
        <f t="shared" si="7"/>
        <v>13</v>
      </c>
      <c r="V63" s="88">
        <f t="shared" si="8"/>
        <v>1</v>
      </c>
      <c r="W63" s="88">
        <f t="shared" si="9"/>
        <v>1</v>
      </c>
      <c r="X63" s="85">
        <v>10</v>
      </c>
      <c r="Y63" s="85">
        <v>3</v>
      </c>
      <c r="Z63" s="85">
        <f t="shared" si="10"/>
        <v>13</v>
      </c>
      <c r="AA63" s="88">
        <f t="shared" si="11"/>
        <v>0.76923076923076927</v>
      </c>
      <c r="AB63" s="85">
        <v>12</v>
      </c>
      <c r="AC63" s="85">
        <v>1</v>
      </c>
      <c r="AD63" s="85">
        <f t="shared" si="12"/>
        <v>13</v>
      </c>
      <c r="AE63" s="88">
        <f t="shared" si="13"/>
        <v>0.92307692307692313</v>
      </c>
      <c r="AF63" s="85">
        <v>0</v>
      </c>
      <c r="AG63" s="85">
        <v>3</v>
      </c>
      <c r="AH63" s="85">
        <v>7</v>
      </c>
      <c r="AI63" s="85">
        <v>2</v>
      </c>
      <c r="AJ63" s="85">
        <v>1</v>
      </c>
      <c r="AK63" s="85">
        <v>0</v>
      </c>
      <c r="AL63" s="85">
        <f t="shared" si="14"/>
        <v>13</v>
      </c>
    </row>
    <row r="64" spans="1:38" x14ac:dyDescent="0.2">
      <c r="A64" s="89">
        <v>10</v>
      </c>
      <c r="B64" s="90" t="s">
        <v>103</v>
      </c>
      <c r="C64" s="98"/>
      <c r="D64" s="92">
        <v>188</v>
      </c>
      <c r="E64" s="92">
        <v>163</v>
      </c>
      <c r="F64" s="93">
        <f t="shared" si="4"/>
        <v>0.86702127659574468</v>
      </c>
      <c r="G64" s="92">
        <v>95</v>
      </c>
      <c r="H64" s="92">
        <v>48</v>
      </c>
      <c r="I64" s="92">
        <v>20</v>
      </c>
      <c r="J64" s="92">
        <v>6</v>
      </c>
      <c r="K64" s="92">
        <v>5</v>
      </c>
      <c r="L64" s="92">
        <v>7</v>
      </c>
      <c r="M64" s="92">
        <v>2</v>
      </c>
      <c r="N64" s="92">
        <v>0</v>
      </c>
      <c r="O64" s="92">
        <v>0</v>
      </c>
      <c r="P64" s="92">
        <f t="shared" ref="P64" si="38">SUM(P65)</f>
        <v>20</v>
      </c>
      <c r="Q64" s="95">
        <f t="shared" si="6"/>
        <v>163</v>
      </c>
      <c r="R64" s="92">
        <v>1</v>
      </c>
      <c r="S64" s="92">
        <v>94</v>
      </c>
      <c r="T64" s="92">
        <v>0</v>
      </c>
      <c r="U64" s="94">
        <f t="shared" si="7"/>
        <v>95</v>
      </c>
      <c r="V64" s="96">
        <f t="shared" si="8"/>
        <v>0.8392857142857143</v>
      </c>
      <c r="W64" s="96">
        <f t="shared" si="9"/>
        <v>0.8392857142857143</v>
      </c>
      <c r="X64" s="94">
        <v>27</v>
      </c>
      <c r="Y64" s="94">
        <v>68</v>
      </c>
      <c r="Z64" s="94">
        <f t="shared" si="10"/>
        <v>95</v>
      </c>
      <c r="AA64" s="96">
        <f t="shared" si="11"/>
        <v>0.28421052631578947</v>
      </c>
      <c r="AB64" s="94">
        <v>57</v>
      </c>
      <c r="AC64" s="94">
        <v>38</v>
      </c>
      <c r="AD64" s="94">
        <f t="shared" si="12"/>
        <v>95</v>
      </c>
      <c r="AE64" s="96">
        <f t="shared" si="13"/>
        <v>0.6</v>
      </c>
      <c r="AF64" s="94">
        <v>20</v>
      </c>
      <c r="AG64" s="94">
        <v>13</v>
      </c>
      <c r="AH64" s="94">
        <v>55</v>
      </c>
      <c r="AI64" s="94">
        <v>0</v>
      </c>
      <c r="AJ64" s="94">
        <v>4</v>
      </c>
      <c r="AK64" s="94">
        <v>3</v>
      </c>
      <c r="AL64" s="94">
        <f t="shared" ref="AL64" si="39">SUM(AL65)</f>
        <v>95</v>
      </c>
    </row>
    <row r="65" spans="1:38" x14ac:dyDescent="0.2">
      <c r="A65" s="80">
        <v>10.1</v>
      </c>
      <c r="B65" s="81"/>
      <c r="C65" s="82" t="s">
        <v>104</v>
      </c>
      <c r="D65" s="85">
        <v>188</v>
      </c>
      <c r="E65" s="85">
        <v>163</v>
      </c>
      <c r="F65" s="88">
        <f t="shared" si="4"/>
        <v>0.86702127659574468</v>
      </c>
      <c r="G65" s="85">
        <v>95</v>
      </c>
      <c r="H65" s="85">
        <v>48</v>
      </c>
      <c r="I65" s="85">
        <v>20</v>
      </c>
      <c r="J65" s="85">
        <v>6</v>
      </c>
      <c r="K65" s="85">
        <v>5</v>
      </c>
      <c r="L65" s="85">
        <v>7</v>
      </c>
      <c r="M65" s="85">
        <v>2</v>
      </c>
      <c r="N65" s="85">
        <v>0</v>
      </c>
      <c r="O65" s="85">
        <v>0</v>
      </c>
      <c r="P65" s="85">
        <f t="shared" si="5"/>
        <v>20</v>
      </c>
      <c r="Q65" s="86">
        <f t="shared" si="6"/>
        <v>163</v>
      </c>
      <c r="R65" s="87">
        <v>1</v>
      </c>
      <c r="S65" s="85">
        <v>94</v>
      </c>
      <c r="T65" s="85">
        <v>0</v>
      </c>
      <c r="U65" s="85">
        <f t="shared" si="7"/>
        <v>95</v>
      </c>
      <c r="V65" s="88">
        <f t="shared" si="8"/>
        <v>0.8392857142857143</v>
      </c>
      <c r="W65" s="88">
        <f t="shared" si="9"/>
        <v>0.8392857142857143</v>
      </c>
      <c r="X65" s="85">
        <v>27</v>
      </c>
      <c r="Y65" s="85">
        <v>68</v>
      </c>
      <c r="Z65" s="85">
        <f t="shared" si="10"/>
        <v>95</v>
      </c>
      <c r="AA65" s="88">
        <f t="shared" si="11"/>
        <v>0.28421052631578947</v>
      </c>
      <c r="AB65" s="85">
        <v>57</v>
      </c>
      <c r="AC65" s="85">
        <v>38</v>
      </c>
      <c r="AD65" s="85">
        <f t="shared" si="12"/>
        <v>95</v>
      </c>
      <c r="AE65" s="88">
        <f t="shared" si="13"/>
        <v>0.6</v>
      </c>
      <c r="AF65" s="85">
        <v>20</v>
      </c>
      <c r="AG65" s="85">
        <v>13</v>
      </c>
      <c r="AH65" s="85">
        <v>55</v>
      </c>
      <c r="AI65" s="85"/>
      <c r="AJ65" s="85">
        <v>4</v>
      </c>
      <c r="AK65" s="85">
        <v>3</v>
      </c>
      <c r="AL65" s="85">
        <f t="shared" si="14"/>
        <v>95</v>
      </c>
    </row>
    <row r="66" spans="1:38" x14ac:dyDescent="0.2">
      <c r="A66" s="89">
        <v>11</v>
      </c>
      <c r="B66" s="90" t="s">
        <v>105</v>
      </c>
      <c r="C66" s="98"/>
      <c r="D66" s="92">
        <v>154</v>
      </c>
      <c r="E66" s="92">
        <v>153</v>
      </c>
      <c r="F66" s="93">
        <f>+E66/D66</f>
        <v>0.99350649350649356</v>
      </c>
      <c r="G66" s="92">
        <v>125</v>
      </c>
      <c r="H66" s="92">
        <v>4</v>
      </c>
      <c r="I66" s="92">
        <v>24</v>
      </c>
      <c r="J66" s="94">
        <v>6</v>
      </c>
      <c r="K66" s="94">
        <v>10</v>
      </c>
      <c r="L66" s="94">
        <v>6</v>
      </c>
      <c r="M66" s="94">
        <v>1</v>
      </c>
      <c r="N66" s="94">
        <v>0</v>
      </c>
      <c r="O66" s="94">
        <v>1</v>
      </c>
      <c r="P66" s="94">
        <f t="shared" si="5"/>
        <v>24</v>
      </c>
      <c r="Q66" s="95">
        <f t="shared" si="6"/>
        <v>153</v>
      </c>
      <c r="R66" s="92">
        <v>5</v>
      </c>
      <c r="S66" s="92">
        <v>120</v>
      </c>
      <c r="T66" s="92">
        <v>0</v>
      </c>
      <c r="U66" s="94">
        <f t="shared" si="7"/>
        <v>125</v>
      </c>
      <c r="V66" s="96">
        <f t="shared" si="8"/>
        <v>0.83916083916083917</v>
      </c>
      <c r="W66" s="96">
        <f t="shared" si="9"/>
        <v>0.83916083916083917</v>
      </c>
      <c r="X66" s="94">
        <v>81</v>
      </c>
      <c r="Y66" s="94">
        <v>44</v>
      </c>
      <c r="Z66" s="94">
        <f t="shared" si="10"/>
        <v>125</v>
      </c>
      <c r="AA66" s="96">
        <f t="shared" si="11"/>
        <v>0.64800000000000002</v>
      </c>
      <c r="AB66" s="94">
        <v>31</v>
      </c>
      <c r="AC66" s="94">
        <v>94</v>
      </c>
      <c r="AD66" s="94">
        <f t="shared" si="12"/>
        <v>125</v>
      </c>
      <c r="AE66" s="96">
        <f t="shared" si="13"/>
        <v>0.248</v>
      </c>
      <c r="AF66" s="94">
        <v>16</v>
      </c>
      <c r="AG66" s="94">
        <v>15</v>
      </c>
      <c r="AH66" s="94">
        <v>86</v>
      </c>
      <c r="AI66" s="94">
        <v>0</v>
      </c>
      <c r="AJ66" s="94">
        <v>3</v>
      </c>
      <c r="AK66" s="94">
        <v>5</v>
      </c>
      <c r="AL66" s="94">
        <f t="shared" ref="AL66" si="40">SUM(AL67:AL68)</f>
        <v>125</v>
      </c>
    </row>
    <row r="67" spans="1:38" x14ac:dyDescent="0.2">
      <c r="A67" s="78">
        <v>11.1</v>
      </c>
      <c r="B67" s="71"/>
      <c r="C67" s="72" t="s">
        <v>106</v>
      </c>
      <c r="D67" s="75">
        <v>101</v>
      </c>
      <c r="E67" s="75">
        <v>100</v>
      </c>
      <c r="F67" s="77">
        <f t="shared" si="4"/>
        <v>0.99009900990099009</v>
      </c>
      <c r="G67" s="75">
        <v>83</v>
      </c>
      <c r="H67" s="75">
        <v>2</v>
      </c>
      <c r="I67" s="75">
        <v>15</v>
      </c>
      <c r="J67" s="75">
        <v>5</v>
      </c>
      <c r="K67" s="75">
        <v>5</v>
      </c>
      <c r="L67" s="75">
        <v>3</v>
      </c>
      <c r="M67" s="75">
        <v>1</v>
      </c>
      <c r="N67" s="75">
        <v>0</v>
      </c>
      <c r="O67" s="75">
        <v>1</v>
      </c>
      <c r="P67" s="75">
        <f t="shared" si="5"/>
        <v>15</v>
      </c>
      <c r="Q67" s="76">
        <f t="shared" si="6"/>
        <v>100</v>
      </c>
      <c r="R67" s="79">
        <v>1</v>
      </c>
      <c r="S67" s="75">
        <v>82</v>
      </c>
      <c r="T67" s="75">
        <v>0</v>
      </c>
      <c r="U67" s="75">
        <f t="shared" si="7"/>
        <v>83</v>
      </c>
      <c r="V67" s="77">
        <f t="shared" si="8"/>
        <v>0.85416666666666663</v>
      </c>
      <c r="W67" s="77">
        <f t="shared" si="9"/>
        <v>0.85416666666666663</v>
      </c>
      <c r="X67" s="75">
        <v>58</v>
      </c>
      <c r="Y67" s="75">
        <v>25</v>
      </c>
      <c r="Z67" s="75">
        <f t="shared" si="10"/>
        <v>83</v>
      </c>
      <c r="AA67" s="77">
        <f t="shared" si="11"/>
        <v>0.6987951807228916</v>
      </c>
      <c r="AB67" s="75">
        <v>19</v>
      </c>
      <c r="AC67" s="75">
        <v>64</v>
      </c>
      <c r="AD67" s="75">
        <f t="shared" si="12"/>
        <v>83</v>
      </c>
      <c r="AE67" s="77">
        <f t="shared" si="13"/>
        <v>0.2289156626506024</v>
      </c>
      <c r="AF67" s="75">
        <v>12</v>
      </c>
      <c r="AG67" s="75">
        <v>6</v>
      </c>
      <c r="AH67" s="75">
        <v>61</v>
      </c>
      <c r="AI67" s="75">
        <v>0</v>
      </c>
      <c r="AJ67" s="75">
        <v>1</v>
      </c>
      <c r="AK67" s="75">
        <v>3</v>
      </c>
      <c r="AL67" s="75">
        <f t="shared" si="14"/>
        <v>83</v>
      </c>
    </row>
    <row r="68" spans="1:38" x14ac:dyDescent="0.2">
      <c r="A68" s="80">
        <v>11.2</v>
      </c>
      <c r="B68" s="81"/>
      <c r="C68" s="82" t="s">
        <v>107</v>
      </c>
      <c r="D68" s="85">
        <v>53</v>
      </c>
      <c r="E68" s="85">
        <v>53</v>
      </c>
      <c r="F68" s="88">
        <f t="shared" si="4"/>
        <v>1</v>
      </c>
      <c r="G68" s="85">
        <v>42</v>
      </c>
      <c r="H68" s="85">
        <v>2</v>
      </c>
      <c r="I68" s="85">
        <v>9</v>
      </c>
      <c r="J68" s="85">
        <v>1</v>
      </c>
      <c r="K68" s="85">
        <v>5</v>
      </c>
      <c r="L68" s="85">
        <v>3</v>
      </c>
      <c r="M68" s="85">
        <v>0</v>
      </c>
      <c r="N68" s="85">
        <v>0</v>
      </c>
      <c r="O68" s="85">
        <v>0</v>
      </c>
      <c r="P68" s="85">
        <f t="shared" si="5"/>
        <v>9</v>
      </c>
      <c r="Q68" s="86">
        <f t="shared" si="6"/>
        <v>53</v>
      </c>
      <c r="R68" s="87">
        <v>4</v>
      </c>
      <c r="S68" s="85">
        <v>38</v>
      </c>
      <c r="T68" s="85">
        <v>0</v>
      </c>
      <c r="U68" s="85">
        <f t="shared" si="7"/>
        <v>42</v>
      </c>
      <c r="V68" s="88">
        <f t="shared" si="8"/>
        <v>0.80851063829787229</v>
      </c>
      <c r="W68" s="88">
        <f t="shared" si="9"/>
        <v>0.80851063829787229</v>
      </c>
      <c r="X68" s="85">
        <v>23</v>
      </c>
      <c r="Y68" s="85">
        <v>19</v>
      </c>
      <c r="Z68" s="85">
        <f t="shared" si="10"/>
        <v>42</v>
      </c>
      <c r="AA68" s="88">
        <f t="shared" si="11"/>
        <v>0.54761904761904767</v>
      </c>
      <c r="AB68" s="85">
        <v>12</v>
      </c>
      <c r="AC68" s="85">
        <v>30</v>
      </c>
      <c r="AD68" s="85">
        <f t="shared" si="12"/>
        <v>42</v>
      </c>
      <c r="AE68" s="88">
        <f t="shared" si="13"/>
        <v>0.2857142857142857</v>
      </c>
      <c r="AF68" s="85">
        <v>4</v>
      </c>
      <c r="AG68" s="85">
        <v>9</v>
      </c>
      <c r="AH68" s="85">
        <v>25</v>
      </c>
      <c r="AI68" s="85">
        <v>0</v>
      </c>
      <c r="AJ68" s="85">
        <v>2</v>
      </c>
      <c r="AK68" s="85">
        <v>2</v>
      </c>
      <c r="AL68" s="85">
        <f t="shared" si="14"/>
        <v>42</v>
      </c>
    </row>
    <row r="69" spans="1:38" x14ac:dyDescent="0.2">
      <c r="A69" s="89">
        <v>12</v>
      </c>
      <c r="B69" s="90" t="s">
        <v>108</v>
      </c>
      <c r="C69" s="98"/>
      <c r="D69" s="92">
        <f>SUM(D70:D73)</f>
        <v>64</v>
      </c>
      <c r="E69" s="92">
        <f>SUM(E70:E73)</f>
        <v>59</v>
      </c>
      <c r="F69" s="93">
        <f>+E69/D69</f>
        <v>0.921875</v>
      </c>
      <c r="G69" s="92">
        <v>53</v>
      </c>
      <c r="H69" s="92">
        <f t="shared" ref="H69:Q69" si="41">SUM(H70:H73)</f>
        <v>0</v>
      </c>
      <c r="I69" s="92">
        <v>6</v>
      </c>
      <c r="J69" s="94">
        <v>3</v>
      </c>
      <c r="K69" s="94">
        <v>3</v>
      </c>
      <c r="L69" s="94">
        <v>0</v>
      </c>
      <c r="M69" s="94">
        <f t="shared" si="41"/>
        <v>0</v>
      </c>
      <c r="N69" s="94">
        <f t="shared" si="41"/>
        <v>0</v>
      </c>
      <c r="O69" s="94">
        <f t="shared" si="41"/>
        <v>0</v>
      </c>
      <c r="P69" s="94">
        <f t="shared" si="41"/>
        <v>6</v>
      </c>
      <c r="Q69" s="95">
        <f t="shared" si="41"/>
        <v>59</v>
      </c>
      <c r="R69" s="92">
        <v>6</v>
      </c>
      <c r="S69" s="92">
        <v>47</v>
      </c>
      <c r="T69" s="92">
        <v>0</v>
      </c>
      <c r="U69" s="94">
        <f t="shared" ref="U69" si="42">SUM(U70:U73)</f>
        <v>53</v>
      </c>
      <c r="V69" s="96">
        <f t="shared" si="8"/>
        <v>0.8867924528301887</v>
      </c>
      <c r="W69" s="96">
        <f t="shared" si="9"/>
        <v>0.8867924528301887</v>
      </c>
      <c r="X69" s="94">
        <v>36</v>
      </c>
      <c r="Y69" s="94">
        <v>17</v>
      </c>
      <c r="Z69" s="94">
        <f t="shared" ref="Z69" si="43">SUM(Z70:Z73)</f>
        <v>53</v>
      </c>
      <c r="AA69" s="96">
        <f t="shared" si="11"/>
        <v>0.67924528301886788</v>
      </c>
      <c r="AB69" s="94">
        <v>15</v>
      </c>
      <c r="AC69" s="94">
        <v>38</v>
      </c>
      <c r="AD69" s="94">
        <f t="shared" ref="AD69" si="44">SUM(AD70:AD73)</f>
        <v>53</v>
      </c>
      <c r="AE69" s="96">
        <f t="shared" si="13"/>
        <v>0.28301886792452829</v>
      </c>
      <c r="AF69" s="94">
        <v>6</v>
      </c>
      <c r="AG69" s="94">
        <v>7</v>
      </c>
      <c r="AH69" s="94">
        <v>37</v>
      </c>
      <c r="AI69" s="94">
        <v>0</v>
      </c>
      <c r="AJ69" s="94">
        <v>2</v>
      </c>
      <c r="AK69" s="94">
        <v>1</v>
      </c>
      <c r="AL69" s="94">
        <f t="shared" ref="AL69" si="45">SUM(AL70:AL73)</f>
        <v>53</v>
      </c>
    </row>
    <row r="70" spans="1:38" x14ac:dyDescent="0.2">
      <c r="A70" s="78">
        <v>12.1</v>
      </c>
      <c r="B70" s="71"/>
      <c r="C70" s="72" t="s">
        <v>96</v>
      </c>
      <c r="D70" s="75">
        <v>13</v>
      </c>
      <c r="E70" s="75">
        <v>13</v>
      </c>
      <c r="F70" s="77">
        <f t="shared" si="4"/>
        <v>1</v>
      </c>
      <c r="G70" s="75">
        <v>13</v>
      </c>
      <c r="H70" s="75">
        <v>0</v>
      </c>
      <c r="I70" s="75">
        <v>0</v>
      </c>
      <c r="J70" s="75">
        <v>0</v>
      </c>
      <c r="K70" s="75">
        <v>0</v>
      </c>
      <c r="L70" s="75">
        <v>0</v>
      </c>
      <c r="M70" s="75">
        <v>0</v>
      </c>
      <c r="N70" s="75">
        <v>0</v>
      </c>
      <c r="O70" s="75">
        <v>0</v>
      </c>
      <c r="P70" s="75">
        <f t="shared" si="5"/>
        <v>0</v>
      </c>
      <c r="Q70" s="76">
        <f t="shared" si="6"/>
        <v>13</v>
      </c>
      <c r="R70" s="75">
        <v>4</v>
      </c>
      <c r="S70" s="75">
        <v>9</v>
      </c>
      <c r="T70" s="75">
        <v>0</v>
      </c>
      <c r="U70" s="75">
        <f t="shared" si="7"/>
        <v>13</v>
      </c>
      <c r="V70" s="77">
        <f t="shared" si="8"/>
        <v>1</v>
      </c>
      <c r="W70" s="77">
        <f t="shared" si="9"/>
        <v>1</v>
      </c>
      <c r="X70" s="75">
        <v>10</v>
      </c>
      <c r="Y70" s="75">
        <v>3</v>
      </c>
      <c r="Z70" s="75">
        <f t="shared" si="10"/>
        <v>13</v>
      </c>
      <c r="AA70" s="77">
        <f t="shared" si="11"/>
        <v>0.76923076923076927</v>
      </c>
      <c r="AB70" s="75">
        <v>5</v>
      </c>
      <c r="AC70" s="75">
        <v>8</v>
      </c>
      <c r="AD70" s="75">
        <f t="shared" si="12"/>
        <v>13</v>
      </c>
      <c r="AE70" s="77">
        <f t="shared" si="13"/>
        <v>0.38461538461538464</v>
      </c>
      <c r="AF70" s="75">
        <v>1</v>
      </c>
      <c r="AG70" s="75">
        <v>5</v>
      </c>
      <c r="AH70" s="75">
        <v>7</v>
      </c>
      <c r="AI70" s="75">
        <v>0</v>
      </c>
      <c r="AJ70" s="75">
        <v>0</v>
      </c>
      <c r="AK70" s="75">
        <v>0</v>
      </c>
      <c r="AL70" s="75">
        <f t="shared" si="14"/>
        <v>13</v>
      </c>
    </row>
    <row r="71" spans="1:38" x14ac:dyDescent="0.2">
      <c r="A71" s="78">
        <v>12.2</v>
      </c>
      <c r="B71" s="71"/>
      <c r="C71" s="72" t="s">
        <v>109</v>
      </c>
      <c r="D71" s="75">
        <v>25</v>
      </c>
      <c r="E71" s="75">
        <v>24</v>
      </c>
      <c r="F71" s="77">
        <f>+E71/D71</f>
        <v>0.96</v>
      </c>
      <c r="G71" s="75">
        <v>23</v>
      </c>
      <c r="H71" s="75">
        <v>0</v>
      </c>
      <c r="I71" s="75">
        <v>1</v>
      </c>
      <c r="J71" s="75">
        <v>0</v>
      </c>
      <c r="K71" s="75">
        <v>2</v>
      </c>
      <c r="L71" s="75">
        <v>0</v>
      </c>
      <c r="M71" s="75">
        <v>0</v>
      </c>
      <c r="N71" s="75">
        <v>0</v>
      </c>
      <c r="O71" s="75">
        <v>0</v>
      </c>
      <c r="P71" s="75">
        <f t="shared" ref="P71" si="46">SUM(J71:O71)</f>
        <v>2</v>
      </c>
      <c r="Q71" s="76">
        <f t="shared" si="6"/>
        <v>24</v>
      </c>
      <c r="R71" s="75">
        <v>0</v>
      </c>
      <c r="S71" s="75">
        <v>22</v>
      </c>
      <c r="T71" s="75">
        <v>0</v>
      </c>
      <c r="U71" s="75">
        <f t="shared" si="7"/>
        <v>22</v>
      </c>
      <c r="V71" s="77">
        <f t="shared" si="8"/>
        <v>0.91666666666666663</v>
      </c>
      <c r="W71" s="77">
        <f t="shared" si="9"/>
        <v>0.95833333333333337</v>
      </c>
      <c r="X71" s="75">
        <v>18</v>
      </c>
      <c r="Y71" s="75">
        <v>4</v>
      </c>
      <c r="Z71" s="75">
        <f t="shared" si="10"/>
        <v>22</v>
      </c>
      <c r="AA71" s="77">
        <f t="shared" si="11"/>
        <v>0.81818181818181823</v>
      </c>
      <c r="AB71" s="75">
        <v>6</v>
      </c>
      <c r="AC71" s="75">
        <v>16</v>
      </c>
      <c r="AD71" s="75">
        <f t="shared" si="12"/>
        <v>22</v>
      </c>
      <c r="AE71" s="77">
        <f t="shared" si="13"/>
        <v>0.27272727272727271</v>
      </c>
      <c r="AF71" s="75">
        <v>5</v>
      </c>
      <c r="AG71" s="75">
        <v>0</v>
      </c>
      <c r="AH71" s="75">
        <v>15</v>
      </c>
      <c r="AI71" s="75">
        <v>0</v>
      </c>
      <c r="AJ71" s="75">
        <v>2</v>
      </c>
      <c r="AK71" s="75">
        <v>0</v>
      </c>
      <c r="AL71" s="75">
        <f t="shared" si="14"/>
        <v>22</v>
      </c>
    </row>
    <row r="72" spans="1:38" x14ac:dyDescent="0.2">
      <c r="A72" s="78">
        <v>12.2</v>
      </c>
      <c r="B72" s="71"/>
      <c r="C72" s="72" t="s">
        <v>110</v>
      </c>
      <c r="D72" s="75">
        <v>17</v>
      </c>
      <c r="E72" s="75">
        <v>15</v>
      </c>
      <c r="F72" s="77">
        <f>+E72/D72</f>
        <v>0.88235294117647056</v>
      </c>
      <c r="G72" s="75">
        <v>13</v>
      </c>
      <c r="H72" s="75">
        <v>0</v>
      </c>
      <c r="I72" s="75">
        <v>2</v>
      </c>
      <c r="J72" s="75">
        <v>1</v>
      </c>
      <c r="K72" s="75">
        <v>1</v>
      </c>
      <c r="L72" s="75">
        <v>0</v>
      </c>
      <c r="M72" s="75">
        <v>0</v>
      </c>
      <c r="N72" s="75">
        <v>0</v>
      </c>
      <c r="O72" s="75">
        <v>0</v>
      </c>
      <c r="P72" s="75">
        <f t="shared" si="5"/>
        <v>2</v>
      </c>
      <c r="Q72" s="76">
        <f t="shared" si="6"/>
        <v>15</v>
      </c>
      <c r="R72" s="75">
        <v>0</v>
      </c>
      <c r="S72" s="75">
        <v>13</v>
      </c>
      <c r="T72" s="75">
        <v>0</v>
      </c>
      <c r="U72" s="75">
        <f t="shared" si="7"/>
        <v>13</v>
      </c>
      <c r="V72" s="77">
        <f t="shared" si="8"/>
        <v>0.8666666666666667</v>
      </c>
      <c r="W72" s="77">
        <f t="shared" si="9"/>
        <v>0.8666666666666667</v>
      </c>
      <c r="X72" s="75">
        <v>7</v>
      </c>
      <c r="Y72" s="75">
        <v>6</v>
      </c>
      <c r="Z72" s="75">
        <f t="shared" si="10"/>
        <v>13</v>
      </c>
      <c r="AA72" s="77">
        <f t="shared" si="11"/>
        <v>0.53846153846153844</v>
      </c>
      <c r="AB72" s="75">
        <v>2</v>
      </c>
      <c r="AC72" s="75">
        <v>11</v>
      </c>
      <c r="AD72" s="75">
        <f t="shared" si="12"/>
        <v>13</v>
      </c>
      <c r="AE72" s="77">
        <f t="shared" si="13"/>
        <v>0.15384615384615385</v>
      </c>
      <c r="AF72" s="75">
        <v>0</v>
      </c>
      <c r="AG72" s="75">
        <v>1</v>
      </c>
      <c r="AH72" s="75">
        <v>12</v>
      </c>
      <c r="AI72" s="75">
        <v>0</v>
      </c>
      <c r="AJ72" s="75">
        <v>0</v>
      </c>
      <c r="AK72" s="75">
        <v>0</v>
      </c>
      <c r="AL72" s="75">
        <f t="shared" si="14"/>
        <v>13</v>
      </c>
    </row>
    <row r="73" spans="1:38" x14ac:dyDescent="0.2">
      <c r="A73" s="100">
        <v>12.3</v>
      </c>
      <c r="B73" s="101"/>
      <c r="C73" s="102" t="s">
        <v>66</v>
      </c>
      <c r="D73" s="103">
        <v>9</v>
      </c>
      <c r="E73" s="103">
        <v>7</v>
      </c>
      <c r="F73" s="104">
        <f>+E73/D73</f>
        <v>0.77777777777777779</v>
      </c>
      <c r="G73" s="103">
        <v>5</v>
      </c>
      <c r="H73" s="103">
        <v>0</v>
      </c>
      <c r="I73" s="103">
        <v>2</v>
      </c>
      <c r="J73" s="103">
        <v>2</v>
      </c>
      <c r="K73" s="103">
        <v>0</v>
      </c>
      <c r="L73" s="103">
        <v>0</v>
      </c>
      <c r="M73" s="103">
        <v>0</v>
      </c>
      <c r="N73" s="103">
        <v>0</v>
      </c>
      <c r="O73" s="103">
        <v>0</v>
      </c>
      <c r="P73" s="103">
        <f t="shared" si="5"/>
        <v>2</v>
      </c>
      <c r="Q73" s="105">
        <f t="shared" si="6"/>
        <v>7</v>
      </c>
      <c r="R73" s="103">
        <v>2</v>
      </c>
      <c r="S73" s="103">
        <v>3</v>
      </c>
      <c r="T73" s="103">
        <v>0</v>
      </c>
      <c r="U73" s="103">
        <f t="shared" si="7"/>
        <v>5</v>
      </c>
      <c r="V73" s="104">
        <f t="shared" si="8"/>
        <v>0.6</v>
      </c>
      <c r="W73" s="104">
        <f t="shared" si="9"/>
        <v>0.6</v>
      </c>
      <c r="X73" s="103">
        <v>1</v>
      </c>
      <c r="Y73" s="103">
        <v>4</v>
      </c>
      <c r="Z73" s="103">
        <f t="shared" si="10"/>
        <v>5</v>
      </c>
      <c r="AA73" s="104">
        <f t="shared" si="11"/>
        <v>0.2</v>
      </c>
      <c r="AB73" s="103">
        <v>2</v>
      </c>
      <c r="AC73" s="103">
        <v>3</v>
      </c>
      <c r="AD73" s="103">
        <f t="shared" si="12"/>
        <v>5</v>
      </c>
      <c r="AE73" s="104">
        <f t="shared" si="13"/>
        <v>0.4</v>
      </c>
      <c r="AF73" s="103">
        <v>0</v>
      </c>
      <c r="AG73" s="103">
        <v>1</v>
      </c>
      <c r="AH73" s="103">
        <v>3</v>
      </c>
      <c r="AI73" s="103">
        <v>0</v>
      </c>
      <c r="AJ73" s="103">
        <v>0</v>
      </c>
      <c r="AK73" s="103">
        <v>1</v>
      </c>
      <c r="AL73" s="103">
        <f t="shared" si="14"/>
        <v>5</v>
      </c>
    </row>
    <row r="74" spans="1:38" x14ac:dyDescent="0.2">
      <c r="A74" s="58"/>
      <c r="B74" s="106"/>
      <c r="C74" s="107" t="s">
        <v>111</v>
      </c>
      <c r="D74" s="108">
        <f>SUM(D41,D44,D69,D66,D64,D46,D56,D18,D30,D22,D37,D39)</f>
        <v>2196</v>
      </c>
      <c r="E74" s="108">
        <f>SUM(E41,E44,E69,E66,E64,E46,E56,E18,E30,E22,E37,E39)</f>
        <v>2033</v>
      </c>
      <c r="F74" s="109">
        <f t="shared" si="4"/>
        <v>0.92577413479052828</v>
      </c>
      <c r="G74" s="108">
        <f>SUM(G41,G44,G69,G66,G64,G46,G56,G18,G30,G22,G37,G39)</f>
        <v>1663</v>
      </c>
      <c r="H74" s="108">
        <f t="shared" ref="H74:U74" si="47">SUM(H41,H44,H69,H66,H64,H46,H56,H18,H30,H22,H37,H39)</f>
        <v>118</v>
      </c>
      <c r="I74" s="108">
        <f t="shared" si="47"/>
        <v>252</v>
      </c>
      <c r="J74" s="108">
        <f t="shared" si="47"/>
        <v>88</v>
      </c>
      <c r="K74" s="108">
        <f t="shared" si="47"/>
        <v>77</v>
      </c>
      <c r="L74" s="108">
        <f t="shared" si="47"/>
        <v>49</v>
      </c>
      <c r="M74" s="108">
        <f t="shared" si="47"/>
        <v>15</v>
      </c>
      <c r="N74" s="108">
        <f t="shared" si="47"/>
        <v>2</v>
      </c>
      <c r="O74" s="108">
        <f t="shared" si="47"/>
        <v>21</v>
      </c>
      <c r="P74" s="108">
        <f t="shared" si="47"/>
        <v>252</v>
      </c>
      <c r="Q74" s="110">
        <f t="shared" si="6"/>
        <v>2033</v>
      </c>
      <c r="R74" s="108">
        <f t="shared" si="47"/>
        <v>33</v>
      </c>
      <c r="S74" s="108">
        <f t="shared" si="47"/>
        <v>1601</v>
      </c>
      <c r="T74" s="108">
        <f t="shared" si="47"/>
        <v>29</v>
      </c>
      <c r="U74" s="108">
        <f t="shared" si="47"/>
        <v>1663</v>
      </c>
      <c r="V74" s="109">
        <f t="shared" si="8"/>
        <v>0.85844504021447721</v>
      </c>
      <c r="W74" s="109">
        <f t="shared" si="9"/>
        <v>0.87399463806970512</v>
      </c>
      <c r="X74" s="108">
        <f t="shared" ref="X74:Y74" si="48">SUM(X41,X44,X69,X66,X64,X46,X56,X18,X30,X22,X37,X39)</f>
        <v>1188</v>
      </c>
      <c r="Y74" s="108">
        <f t="shared" si="48"/>
        <v>475</v>
      </c>
      <c r="Z74" s="108">
        <f>SUM(Z41,Z44,Z69,Z66,Z64,Z46,Z56,Z18,Z30,Z22,Z37,Z39)</f>
        <v>1663</v>
      </c>
      <c r="AA74" s="109">
        <f t="shared" si="11"/>
        <v>0.71437161755862899</v>
      </c>
      <c r="AB74" s="108">
        <f>SUM(AB41,AB44,AB69,AB66,AB64,AB46,AB56,AB18,AB30,AB22,AB37,AB39)</f>
        <v>928</v>
      </c>
      <c r="AC74" s="108">
        <f>SUM(AC41,AC44,AC69,AC66,AC64,AC46,AC56,AC18,AC30,AC22,AC37,AC39)</f>
        <v>735</v>
      </c>
      <c r="AD74" s="108">
        <f>SUM(AD41,AD44,AD69,AD66,AD64,AD46,AD56,AD18,AD30,AD22,AD37,AD39)</f>
        <v>1663</v>
      </c>
      <c r="AE74" s="109">
        <f t="shared" si="13"/>
        <v>0.55802766085387856</v>
      </c>
      <c r="AF74" s="108">
        <f t="shared" ref="AF74:AK74" si="49">SUM(AF41,AF44,AF69,AF66,AF64,AF46,AF56,AF18,AF30,AF22,AF37,AF39)</f>
        <v>226</v>
      </c>
      <c r="AG74" s="108">
        <f t="shared" si="49"/>
        <v>199</v>
      </c>
      <c r="AH74" s="108">
        <f t="shared" si="49"/>
        <v>1144</v>
      </c>
      <c r="AI74" s="108">
        <f t="shared" si="49"/>
        <v>5</v>
      </c>
      <c r="AJ74" s="108">
        <f t="shared" si="49"/>
        <v>34</v>
      </c>
      <c r="AK74" s="108">
        <f t="shared" si="49"/>
        <v>55</v>
      </c>
      <c r="AL74" s="108">
        <f>SUM(AL41,AL44,AL69,AL66,AL64,AL46,AL56,AL18,AL30,AL22,AL37,AL39)</f>
        <v>1663</v>
      </c>
    </row>
    <row r="75" spans="1:38" s="117" customFormat="1" ht="18.75" x14ac:dyDescent="0.2">
      <c r="A75" s="111"/>
      <c r="B75" s="112"/>
      <c r="C75" s="113" t="s">
        <v>112</v>
      </c>
      <c r="D75" s="114"/>
      <c r="E75" s="114"/>
      <c r="F75" s="115"/>
      <c r="G75" s="116">
        <f>+G74/$Q$74</f>
        <v>0.81800295130349232</v>
      </c>
      <c r="H75" s="116">
        <f t="shared" ref="H75:I75" si="50">+H74/$Q$74</f>
        <v>5.804230201672405E-2</v>
      </c>
      <c r="I75" s="116">
        <f t="shared" si="50"/>
        <v>0.12395474667978357</v>
      </c>
      <c r="J75" s="116">
        <f>+J74/$P$74</f>
        <v>0.34920634920634919</v>
      </c>
      <c r="K75" s="116">
        <f t="shared" ref="K75:P75" si="51">+K74/$P$74</f>
        <v>0.30555555555555558</v>
      </c>
      <c r="L75" s="116">
        <f t="shared" si="51"/>
        <v>0.19444444444444445</v>
      </c>
      <c r="M75" s="116">
        <f t="shared" si="51"/>
        <v>5.9523809523809521E-2</v>
      </c>
      <c r="N75" s="116">
        <f t="shared" si="51"/>
        <v>7.9365079365079361E-3</v>
      </c>
      <c r="O75" s="116">
        <f t="shared" si="51"/>
        <v>8.3333333333333329E-2</v>
      </c>
      <c r="P75" s="116">
        <f t="shared" si="51"/>
        <v>1</v>
      </c>
      <c r="Q75" s="116">
        <f t="shared" ref="Q75" si="52">+Q74/$Q$74</f>
        <v>1</v>
      </c>
      <c r="R75" s="116">
        <f>+R74/$U$74</f>
        <v>1.9843656043295251E-2</v>
      </c>
      <c r="S75" s="116">
        <f t="shared" ref="S75:U75" si="53">+S74/$U$74</f>
        <v>0.96271797955502103</v>
      </c>
      <c r="T75" s="116">
        <f t="shared" si="53"/>
        <v>1.7438364401683705E-2</v>
      </c>
      <c r="U75" s="116">
        <f t="shared" si="53"/>
        <v>1</v>
      </c>
      <c r="V75" s="115"/>
      <c r="W75" s="115"/>
      <c r="X75" s="116">
        <f>+X74/$Z$74</f>
        <v>0.71437161755862899</v>
      </c>
      <c r="Y75" s="116">
        <f t="shared" ref="Y75:Z75" si="54">+Y74/$Z$74</f>
        <v>0.28562838244137101</v>
      </c>
      <c r="Z75" s="116">
        <f t="shared" si="54"/>
        <v>1</v>
      </c>
      <c r="AA75" s="115"/>
      <c r="AB75" s="116">
        <f>+AB74/$AD$74</f>
        <v>0.55802766085387856</v>
      </c>
      <c r="AC75" s="116">
        <f t="shared" ref="AC75:AD75" si="55">+AC74/$AD$74</f>
        <v>0.44197233914612144</v>
      </c>
      <c r="AD75" s="116">
        <f t="shared" si="55"/>
        <v>1</v>
      </c>
      <c r="AE75" s="116"/>
      <c r="AF75" s="116">
        <f>+AF74/$AL$74</f>
        <v>0.13589897775105231</v>
      </c>
      <c r="AG75" s="116">
        <f t="shared" ref="AG75:AL75" si="56">+AG74/$AL$74</f>
        <v>0.11966325917017438</v>
      </c>
      <c r="AH75" s="116">
        <f t="shared" si="56"/>
        <v>0.68791340950090196</v>
      </c>
      <c r="AI75" s="116">
        <f t="shared" si="56"/>
        <v>3.0066145520144319E-3</v>
      </c>
      <c r="AJ75" s="116">
        <f t="shared" si="56"/>
        <v>2.0444978953698137E-2</v>
      </c>
      <c r="AK75" s="116">
        <f t="shared" si="56"/>
        <v>3.3072760072158751E-2</v>
      </c>
      <c r="AL75" s="116">
        <f t="shared" si="56"/>
        <v>1</v>
      </c>
    </row>
    <row r="76" spans="1:38" s="120" customFormat="1" x14ac:dyDescent="0.2">
      <c r="A76" s="3" t="s">
        <v>113</v>
      </c>
      <c r="B76" s="118"/>
      <c r="C76" s="119"/>
      <c r="G76" s="29"/>
      <c r="H76" s="29"/>
      <c r="I76" s="29"/>
      <c r="J76" s="29"/>
      <c r="K76" s="29"/>
      <c r="O76" s="121">
        <f>SUM(M74,N74,O74)</f>
        <v>38</v>
      </c>
      <c r="R76" s="122"/>
      <c r="AD76" s="123"/>
    </row>
    <row r="77" spans="1:38" s="120" customFormat="1" x14ac:dyDescent="0.2">
      <c r="A77" s="3" t="s">
        <v>114</v>
      </c>
      <c r="B77" s="118"/>
      <c r="C77" s="119"/>
      <c r="G77" s="29"/>
      <c r="H77" s="29"/>
      <c r="I77" s="29"/>
      <c r="J77" s="29"/>
      <c r="K77" s="29"/>
      <c r="R77" s="122"/>
    </row>
    <row r="78" spans="1:38" s="120" customFormat="1" x14ac:dyDescent="0.2">
      <c r="A78" s="3" t="s">
        <v>115</v>
      </c>
      <c r="B78" s="118"/>
      <c r="C78" s="119"/>
      <c r="G78" s="29"/>
      <c r="H78" s="29"/>
      <c r="I78" s="29"/>
      <c r="J78" s="29"/>
      <c r="K78" s="29"/>
      <c r="R78" s="122"/>
    </row>
    <row r="79" spans="1:38" s="120" customFormat="1" x14ac:dyDescent="0.2">
      <c r="A79" s="124" t="s">
        <v>116</v>
      </c>
      <c r="B79" s="118"/>
      <c r="C79" s="119"/>
      <c r="G79" s="29"/>
      <c r="H79" s="29"/>
      <c r="I79" s="29"/>
      <c r="J79" s="29"/>
      <c r="K79" s="29"/>
      <c r="R79" s="122"/>
    </row>
    <row r="80" spans="1:38" s="120" customFormat="1" x14ac:dyDescent="0.2">
      <c r="A80" s="3" t="s">
        <v>117</v>
      </c>
      <c r="B80" s="118"/>
      <c r="C80" s="119"/>
      <c r="G80" s="29"/>
      <c r="H80" s="29"/>
      <c r="I80" s="29"/>
      <c r="J80" s="29"/>
      <c r="K80" s="29"/>
      <c r="R80" s="122"/>
    </row>
    <row r="81" spans="1:89" s="120" customFormat="1" x14ac:dyDescent="0.2">
      <c r="A81" s="3" t="s">
        <v>118</v>
      </c>
      <c r="B81" s="118"/>
      <c r="C81" s="119"/>
      <c r="G81" s="29"/>
      <c r="H81" s="29"/>
      <c r="I81" s="29"/>
      <c r="J81" s="29"/>
      <c r="K81" s="29"/>
      <c r="R81" s="122"/>
    </row>
    <row r="82" spans="1:89" s="120" customFormat="1" x14ac:dyDescent="0.2">
      <c r="A82" s="3" t="s">
        <v>119</v>
      </c>
      <c r="B82" s="118"/>
      <c r="C82" s="119"/>
      <c r="G82" s="29"/>
      <c r="H82" s="29"/>
      <c r="I82" s="29"/>
      <c r="J82" s="29"/>
      <c r="K82" s="29"/>
      <c r="R82" s="122"/>
    </row>
    <row r="83" spans="1:89" x14ac:dyDescent="0.2">
      <c r="A83" s="3" t="s">
        <v>120</v>
      </c>
      <c r="C83" s="3"/>
      <c r="G83" s="29"/>
      <c r="I83" s="29"/>
      <c r="J83" s="29"/>
      <c r="K83" s="29"/>
      <c r="L83" s="29"/>
      <c r="Q83" s="3"/>
      <c r="R83" s="120"/>
      <c r="S83" s="120"/>
      <c r="T83" s="120"/>
      <c r="U83" s="120"/>
      <c r="V83" s="120"/>
      <c r="W83" s="120"/>
      <c r="X83" s="120"/>
    </row>
    <row r="84" spans="1:89" s="120" customFormat="1" x14ac:dyDescent="0.25">
      <c r="A84" s="3" t="s">
        <v>121</v>
      </c>
      <c r="B84" s="118"/>
      <c r="C84" s="119"/>
      <c r="G84" s="29"/>
      <c r="H84" s="29"/>
      <c r="I84" s="29"/>
      <c r="J84" s="29"/>
      <c r="K84" s="29"/>
      <c r="R84" s="122"/>
      <c r="V84" s="125"/>
      <c r="W84" s="126"/>
      <c r="X84" s="126"/>
      <c r="Y84" s="126"/>
      <c r="Z84" s="126"/>
      <c r="AA84" s="126"/>
      <c r="AB84" s="126"/>
      <c r="AC84" s="126"/>
      <c r="AD84" s="126"/>
      <c r="AE84" s="126"/>
      <c r="AF84" s="127"/>
      <c r="AG84" s="127"/>
    </row>
    <row r="85" spans="1:89" s="126" customFormat="1" ht="18" x14ac:dyDescent="0.25">
      <c r="A85" s="127"/>
      <c r="B85" s="128"/>
      <c r="C85" s="127"/>
      <c r="D85" s="127"/>
      <c r="E85" s="127"/>
      <c r="F85" s="127"/>
      <c r="G85" s="127"/>
      <c r="H85" s="127"/>
      <c r="I85" s="127"/>
      <c r="R85" s="127"/>
      <c r="S85" s="127"/>
      <c r="T85" s="127"/>
      <c r="U85" s="125"/>
      <c r="AD85" s="129"/>
      <c r="AE85" s="129"/>
      <c r="AF85" s="129"/>
      <c r="AG85" s="129"/>
      <c r="AH85" s="129"/>
      <c r="AI85" s="129"/>
      <c r="AJ85" s="129"/>
      <c r="AT85" s="129"/>
      <c r="AU85" s="129"/>
      <c r="AV85" s="129"/>
      <c r="AW85" s="129"/>
      <c r="AX85" s="129"/>
      <c r="AY85" s="129"/>
      <c r="AZ85" s="129"/>
      <c r="BA85" s="129"/>
      <c r="BB85" s="129"/>
      <c r="BC85" s="129"/>
      <c r="BD85" s="129"/>
      <c r="BE85" s="129"/>
      <c r="BF85" s="129"/>
      <c r="BG85" s="129"/>
      <c r="BH85" s="129"/>
      <c r="BI85" s="129"/>
      <c r="BJ85" s="129"/>
      <c r="BK85" s="129"/>
      <c r="BL85" s="129"/>
      <c r="BM85" s="129"/>
      <c r="BN85" s="129"/>
      <c r="BO85" s="129"/>
      <c r="BP85" s="129"/>
      <c r="BQ85" s="129"/>
      <c r="BR85" s="129"/>
      <c r="BS85" s="129"/>
      <c r="BT85" s="129"/>
      <c r="BU85" s="129"/>
      <c r="BV85" s="129"/>
      <c r="BW85" s="129"/>
      <c r="BX85" s="129"/>
      <c r="BY85" s="129"/>
      <c r="BZ85" s="129"/>
      <c r="CA85" s="129"/>
      <c r="CB85" s="129"/>
      <c r="CC85" s="129"/>
      <c r="CD85" s="129"/>
      <c r="CE85" s="129"/>
      <c r="CF85" s="129"/>
      <c r="CG85" s="129"/>
      <c r="CH85" s="129"/>
      <c r="CI85" s="129"/>
      <c r="CJ85" s="129"/>
      <c r="CK85" s="129"/>
    </row>
    <row r="86" spans="1:89" s="126" customFormat="1" ht="18.75" x14ac:dyDescent="0.3">
      <c r="A86" s="127"/>
      <c r="B86" s="128"/>
      <c r="C86" s="127"/>
      <c r="D86" s="127"/>
      <c r="E86" s="127"/>
      <c r="F86" s="127"/>
      <c r="G86" s="127"/>
      <c r="H86" s="127"/>
      <c r="I86" s="127"/>
      <c r="R86" s="125"/>
      <c r="S86" s="130" t="s">
        <v>122</v>
      </c>
      <c r="T86" s="125"/>
      <c r="U86" s="125"/>
      <c r="AD86" s="129"/>
      <c r="AE86" s="129"/>
      <c r="AF86" s="129"/>
      <c r="AG86" s="129"/>
      <c r="AH86" s="129"/>
      <c r="AI86" s="129"/>
      <c r="AJ86" s="129"/>
      <c r="AT86" s="129"/>
      <c r="AU86" s="129"/>
      <c r="AV86" s="129"/>
      <c r="AW86" s="129"/>
      <c r="AX86" s="129"/>
      <c r="AY86" s="129"/>
      <c r="AZ86" s="129"/>
      <c r="BA86" s="129"/>
      <c r="BB86" s="129"/>
      <c r="BC86" s="129"/>
      <c r="BD86" s="129"/>
      <c r="BE86" s="129"/>
      <c r="BF86" s="129"/>
      <c r="BG86" s="129"/>
      <c r="BH86" s="129"/>
      <c r="BI86" s="129"/>
      <c r="BJ86" s="129"/>
      <c r="BK86" s="129"/>
      <c r="BL86" s="129"/>
      <c r="BM86" s="129"/>
      <c r="BN86" s="129"/>
      <c r="BO86" s="129"/>
      <c r="BP86" s="129"/>
      <c r="BQ86" s="129"/>
      <c r="BR86" s="129"/>
      <c r="BS86" s="129"/>
      <c r="BT86" s="129"/>
      <c r="BU86" s="129"/>
      <c r="BV86" s="129"/>
      <c r="BW86" s="129"/>
      <c r="BX86" s="129"/>
      <c r="BY86" s="129"/>
      <c r="BZ86" s="129"/>
      <c r="CA86" s="129"/>
      <c r="CB86" s="129"/>
      <c r="CC86" s="129"/>
      <c r="CD86" s="129"/>
      <c r="CE86" s="129"/>
      <c r="CF86" s="129"/>
      <c r="CG86" s="129"/>
      <c r="CH86" s="129"/>
      <c r="CI86" s="129"/>
      <c r="CJ86" s="129"/>
      <c r="CK86" s="129"/>
    </row>
    <row r="87" spans="1:89" s="126" customFormat="1" ht="18.75" x14ac:dyDescent="0.3">
      <c r="A87" s="127"/>
      <c r="B87" s="128"/>
      <c r="C87" s="127"/>
      <c r="D87" s="127"/>
      <c r="E87" s="127"/>
      <c r="F87" s="127"/>
      <c r="G87" s="127"/>
      <c r="H87" s="127"/>
      <c r="I87" s="127"/>
      <c r="R87" s="125"/>
      <c r="S87" s="131" t="s">
        <v>123</v>
      </c>
      <c r="T87" s="125"/>
      <c r="U87" s="125"/>
      <c r="AD87" s="129"/>
      <c r="AE87" s="129"/>
      <c r="AF87" s="129"/>
      <c r="AG87" s="129"/>
      <c r="AH87" s="129"/>
      <c r="AI87" s="129"/>
      <c r="AJ87" s="129"/>
      <c r="AT87" s="129"/>
      <c r="AU87" s="129"/>
      <c r="AV87" s="129"/>
      <c r="AW87" s="129"/>
      <c r="AX87" s="129"/>
      <c r="AY87" s="129"/>
      <c r="AZ87" s="129"/>
      <c r="BA87" s="129"/>
      <c r="BB87" s="129"/>
      <c r="BC87" s="129"/>
      <c r="BD87" s="129"/>
      <c r="BE87" s="129"/>
      <c r="BF87" s="129"/>
      <c r="BG87" s="129"/>
      <c r="BH87" s="129"/>
      <c r="BI87" s="129"/>
      <c r="BJ87" s="129"/>
      <c r="BK87" s="129"/>
      <c r="BL87" s="129"/>
      <c r="BM87" s="129"/>
      <c r="BN87" s="129"/>
      <c r="BO87" s="129"/>
      <c r="BP87" s="129"/>
      <c r="BQ87" s="129"/>
      <c r="BR87" s="129"/>
      <c r="BS87" s="129"/>
      <c r="BT87" s="129"/>
      <c r="BU87" s="129"/>
      <c r="BV87" s="129"/>
      <c r="BW87" s="129"/>
      <c r="BX87" s="129"/>
      <c r="BY87" s="129"/>
      <c r="BZ87" s="129"/>
      <c r="CA87" s="129"/>
      <c r="CB87" s="129"/>
      <c r="CC87" s="129"/>
      <c r="CD87" s="129"/>
      <c r="CE87" s="129"/>
      <c r="CF87" s="129"/>
      <c r="CG87" s="129"/>
      <c r="CH87" s="129"/>
      <c r="CI87" s="129"/>
      <c r="CJ87" s="129"/>
      <c r="CK87" s="129"/>
    </row>
    <row r="88" spans="1:89" s="126" customFormat="1" ht="18.75" x14ac:dyDescent="0.3">
      <c r="A88" s="127"/>
      <c r="B88" s="128"/>
      <c r="C88" s="127"/>
      <c r="D88" s="127"/>
      <c r="E88" s="127"/>
      <c r="F88" s="127"/>
      <c r="G88" s="127"/>
      <c r="H88" s="127"/>
      <c r="I88" s="127"/>
      <c r="R88" s="125"/>
      <c r="S88" s="132" t="s">
        <v>124</v>
      </c>
      <c r="T88" s="125"/>
      <c r="U88" s="125"/>
      <c r="AD88" s="129"/>
      <c r="AE88" s="129"/>
      <c r="AF88" s="129"/>
      <c r="AG88" s="129"/>
      <c r="AH88" s="129"/>
      <c r="AI88" s="129"/>
      <c r="AJ88" s="129"/>
      <c r="AT88" s="129"/>
      <c r="AU88" s="129"/>
      <c r="AV88" s="129"/>
      <c r="AW88" s="129"/>
      <c r="AX88" s="129"/>
      <c r="AY88" s="129"/>
      <c r="AZ88" s="129"/>
      <c r="BA88" s="129"/>
      <c r="BB88" s="129"/>
      <c r="BC88" s="129"/>
      <c r="BD88" s="129"/>
      <c r="BE88" s="129"/>
      <c r="BF88" s="129"/>
      <c r="BG88" s="129"/>
      <c r="BH88" s="129"/>
      <c r="BI88" s="129"/>
      <c r="BJ88" s="129"/>
      <c r="BK88" s="129"/>
      <c r="BL88" s="129"/>
      <c r="BM88" s="129"/>
      <c r="BN88" s="129"/>
      <c r="BO88" s="129"/>
      <c r="BP88" s="129"/>
      <c r="BQ88" s="129"/>
      <c r="BR88" s="129"/>
      <c r="BS88" s="129"/>
      <c r="BT88" s="129"/>
      <c r="BU88" s="129"/>
      <c r="BV88" s="129"/>
      <c r="BW88" s="129"/>
      <c r="BX88" s="129"/>
      <c r="BY88" s="129"/>
      <c r="BZ88" s="129"/>
      <c r="CA88" s="129"/>
      <c r="CB88" s="129"/>
      <c r="CC88" s="129"/>
      <c r="CD88" s="129"/>
      <c r="CE88" s="129"/>
      <c r="CF88" s="129"/>
      <c r="CG88" s="129"/>
      <c r="CH88" s="129"/>
      <c r="CI88" s="129"/>
      <c r="CJ88" s="129"/>
      <c r="CK88" s="129"/>
    </row>
    <row r="89" spans="1:89" s="126" customFormat="1" ht="18.75" x14ac:dyDescent="0.3">
      <c r="A89" s="127"/>
      <c r="B89" s="128"/>
      <c r="C89" s="127"/>
      <c r="D89" s="127"/>
      <c r="E89" s="127"/>
      <c r="F89" s="127"/>
      <c r="G89" s="127"/>
      <c r="H89" s="127"/>
      <c r="I89" s="127"/>
      <c r="R89" s="125"/>
      <c r="S89" s="133" t="s">
        <v>125</v>
      </c>
      <c r="T89" s="125"/>
      <c r="U89" s="125"/>
      <c r="AD89" s="129"/>
      <c r="AE89" s="129"/>
      <c r="AF89" s="129"/>
      <c r="AG89" s="129"/>
      <c r="AH89" s="129"/>
      <c r="AI89" s="129"/>
      <c r="AJ89" s="129"/>
      <c r="AT89" s="129"/>
      <c r="AU89" s="129"/>
      <c r="AV89" s="129"/>
      <c r="AW89" s="129"/>
      <c r="AX89" s="129"/>
      <c r="AY89" s="129"/>
      <c r="AZ89" s="129"/>
      <c r="BA89" s="129"/>
      <c r="BB89" s="129"/>
      <c r="BC89" s="129"/>
      <c r="BD89" s="129"/>
      <c r="BE89" s="129"/>
      <c r="BF89" s="129"/>
      <c r="BG89" s="129"/>
      <c r="BH89" s="129"/>
      <c r="BI89" s="129"/>
      <c r="BJ89" s="129"/>
      <c r="BK89" s="129"/>
      <c r="BL89" s="129"/>
      <c r="BM89" s="129"/>
      <c r="BN89" s="129"/>
      <c r="BO89" s="129"/>
      <c r="BP89" s="129"/>
      <c r="BQ89" s="129"/>
      <c r="BR89" s="129"/>
      <c r="BS89" s="129"/>
      <c r="BT89" s="129"/>
      <c r="BU89" s="129"/>
      <c r="BV89" s="129"/>
      <c r="BW89" s="129"/>
      <c r="BX89" s="129"/>
      <c r="BY89" s="129"/>
      <c r="BZ89" s="129"/>
      <c r="CA89" s="129"/>
      <c r="CB89" s="129"/>
      <c r="CC89" s="129"/>
      <c r="CD89" s="129"/>
      <c r="CE89" s="129"/>
      <c r="CF89" s="129"/>
      <c r="CG89" s="129"/>
      <c r="CH89" s="129"/>
      <c r="CI89" s="129"/>
      <c r="CJ89" s="129"/>
      <c r="CK89" s="129"/>
    </row>
    <row r="90" spans="1:89" s="126" customFormat="1" ht="18" x14ac:dyDescent="0.25">
      <c r="A90" s="127"/>
      <c r="B90" s="128"/>
      <c r="C90" s="127"/>
      <c r="D90" s="127"/>
      <c r="E90" s="127"/>
      <c r="F90" s="127"/>
      <c r="G90" s="127"/>
      <c r="H90" s="127"/>
      <c r="I90" s="127"/>
      <c r="R90" s="127"/>
      <c r="S90" s="127"/>
      <c r="T90" s="127"/>
      <c r="U90" s="127"/>
      <c r="AD90" s="129"/>
      <c r="AE90" s="129"/>
      <c r="AF90" s="129"/>
      <c r="AG90" s="129"/>
      <c r="AH90" s="129"/>
      <c r="AI90" s="129"/>
      <c r="AJ90" s="129"/>
      <c r="AK90" s="129"/>
      <c r="AL90" s="129"/>
      <c r="AM90" s="129"/>
      <c r="AN90" s="129"/>
      <c r="AO90" s="129"/>
      <c r="AP90" s="129"/>
      <c r="AQ90" s="129"/>
      <c r="AR90" s="129"/>
      <c r="AS90" s="129"/>
      <c r="AT90" s="129"/>
      <c r="AU90" s="129"/>
      <c r="AV90" s="129"/>
      <c r="AW90" s="129"/>
      <c r="AX90" s="129"/>
      <c r="AY90" s="129"/>
      <c r="AZ90" s="129"/>
      <c r="BA90" s="129"/>
      <c r="BB90" s="129"/>
      <c r="BC90" s="129"/>
      <c r="BD90" s="129"/>
      <c r="BE90" s="129"/>
      <c r="BF90" s="129"/>
      <c r="BG90" s="129"/>
      <c r="BH90" s="129"/>
      <c r="BI90" s="129"/>
      <c r="BJ90" s="129"/>
      <c r="BK90" s="129"/>
      <c r="BL90" s="129"/>
      <c r="BM90" s="129"/>
      <c r="BN90" s="129"/>
      <c r="BO90" s="129"/>
      <c r="BP90" s="129"/>
      <c r="BQ90" s="129"/>
      <c r="BR90" s="129"/>
      <c r="BS90" s="129"/>
      <c r="BT90" s="129"/>
      <c r="BU90" s="129"/>
      <c r="BV90" s="129"/>
      <c r="BW90" s="129"/>
      <c r="BX90" s="129"/>
      <c r="BY90" s="129"/>
      <c r="BZ90" s="129"/>
      <c r="CA90" s="129"/>
      <c r="CB90" s="129"/>
      <c r="CC90" s="129"/>
      <c r="CD90" s="129"/>
      <c r="CE90" s="129"/>
      <c r="CF90" s="129"/>
      <c r="CG90" s="129"/>
      <c r="CH90" s="129"/>
      <c r="CI90" s="129"/>
      <c r="CJ90" s="129"/>
      <c r="CK90" s="129"/>
    </row>
    <row r="91" spans="1:89" s="126" customFormat="1" ht="18.75" x14ac:dyDescent="0.3">
      <c r="A91" s="127"/>
      <c r="B91" s="128"/>
      <c r="C91" s="127"/>
      <c r="D91" s="127"/>
      <c r="E91" s="127"/>
      <c r="F91" s="127"/>
      <c r="G91" s="127"/>
      <c r="H91" s="127"/>
      <c r="I91" s="127"/>
      <c r="R91" s="125"/>
      <c r="S91" s="130" t="s">
        <v>126</v>
      </c>
      <c r="T91" s="125"/>
      <c r="AD91" s="129"/>
      <c r="AE91" s="129"/>
      <c r="AF91" s="129"/>
      <c r="AG91" s="129"/>
      <c r="AH91" s="129"/>
      <c r="AI91" s="129"/>
      <c r="AJ91" s="129"/>
      <c r="AK91" s="129"/>
      <c r="AL91" s="129"/>
      <c r="AM91" s="129"/>
      <c r="AN91" s="129"/>
      <c r="AO91" s="129"/>
      <c r="AP91" s="129"/>
      <c r="AQ91" s="129"/>
      <c r="AR91" s="129"/>
      <c r="AS91" s="129"/>
      <c r="AT91" s="129"/>
      <c r="AU91" s="129"/>
      <c r="AV91" s="129"/>
      <c r="AW91" s="129"/>
      <c r="AX91" s="129"/>
      <c r="AY91" s="129"/>
      <c r="AZ91" s="129"/>
      <c r="BA91" s="129"/>
      <c r="BB91" s="129"/>
      <c r="BC91" s="129"/>
      <c r="BD91" s="129"/>
      <c r="BE91" s="129"/>
      <c r="BF91" s="129"/>
      <c r="BG91" s="129"/>
      <c r="BH91" s="129"/>
      <c r="BI91" s="129"/>
      <c r="BJ91" s="129"/>
      <c r="BK91" s="129"/>
      <c r="BL91" s="129"/>
      <c r="BM91" s="129"/>
      <c r="BN91" s="129"/>
      <c r="BO91" s="129"/>
      <c r="BP91" s="129"/>
      <c r="BQ91" s="129"/>
      <c r="BR91" s="129"/>
      <c r="BS91" s="129"/>
      <c r="BT91" s="129"/>
      <c r="BU91" s="129"/>
      <c r="BV91" s="129"/>
      <c r="BW91" s="129"/>
      <c r="BX91" s="129"/>
      <c r="BY91" s="129"/>
      <c r="BZ91" s="129"/>
      <c r="CA91" s="129"/>
      <c r="CB91" s="129"/>
      <c r="CC91" s="129"/>
      <c r="CD91" s="129"/>
      <c r="CE91" s="129"/>
      <c r="CF91" s="129"/>
      <c r="CG91" s="129"/>
      <c r="CH91" s="129"/>
      <c r="CI91" s="129"/>
      <c r="CJ91" s="129"/>
      <c r="CK91" s="129"/>
    </row>
    <row r="92" spans="1:89" s="126" customFormat="1" ht="18.75" x14ac:dyDescent="0.3">
      <c r="A92" s="127"/>
      <c r="B92" s="128"/>
      <c r="C92" s="127"/>
      <c r="D92" s="127"/>
      <c r="E92" s="127"/>
      <c r="F92" s="127"/>
      <c r="G92" s="127"/>
      <c r="H92" s="127"/>
      <c r="I92" s="127"/>
      <c r="R92" s="125"/>
      <c r="S92" s="131" t="s">
        <v>127</v>
      </c>
      <c r="T92" s="125"/>
      <c r="U92" s="125"/>
      <c r="AD92" s="129"/>
      <c r="AE92" s="129"/>
      <c r="AF92" s="129"/>
      <c r="AG92" s="129"/>
      <c r="AH92" s="129"/>
      <c r="AI92" s="129"/>
      <c r="AJ92" s="129"/>
      <c r="AK92" s="129"/>
      <c r="AL92" s="129"/>
      <c r="AM92" s="129"/>
      <c r="AN92" s="129"/>
      <c r="AO92" s="129"/>
      <c r="AP92" s="129"/>
      <c r="AQ92" s="129"/>
      <c r="AR92" s="129"/>
      <c r="AS92" s="129"/>
      <c r="AT92" s="129"/>
      <c r="AU92" s="129"/>
      <c r="AV92" s="129"/>
      <c r="AW92" s="129"/>
      <c r="AX92" s="129"/>
      <c r="AY92" s="129"/>
      <c r="AZ92" s="129"/>
      <c r="BA92" s="129"/>
      <c r="BB92" s="129"/>
      <c r="BC92" s="129"/>
      <c r="BD92" s="129"/>
      <c r="BE92" s="129"/>
      <c r="BF92" s="129"/>
      <c r="BG92" s="129"/>
      <c r="BH92" s="129"/>
      <c r="BI92" s="129"/>
      <c r="BJ92" s="129"/>
      <c r="BK92" s="129"/>
      <c r="BL92" s="129"/>
      <c r="BM92" s="129"/>
      <c r="BN92" s="129"/>
      <c r="BO92" s="129"/>
      <c r="BP92" s="129"/>
      <c r="BQ92" s="129"/>
      <c r="BR92" s="129"/>
      <c r="BS92" s="129"/>
      <c r="BT92" s="129"/>
      <c r="BU92" s="129"/>
      <c r="BV92" s="129"/>
      <c r="BW92" s="129"/>
      <c r="BX92" s="129"/>
      <c r="BY92" s="129"/>
      <c r="BZ92" s="129"/>
      <c r="CA92" s="129"/>
      <c r="CB92" s="129"/>
      <c r="CC92" s="129"/>
      <c r="CD92" s="129"/>
      <c r="CE92" s="129"/>
      <c r="CF92" s="129"/>
      <c r="CG92" s="129"/>
      <c r="CH92" s="129"/>
      <c r="CI92" s="129"/>
      <c r="CJ92" s="129"/>
      <c r="CK92" s="129"/>
    </row>
    <row r="93" spans="1:89" s="126" customFormat="1" ht="18.75" x14ac:dyDescent="0.3">
      <c r="A93" s="127"/>
      <c r="B93" s="128"/>
      <c r="C93" s="127"/>
      <c r="D93" s="127"/>
      <c r="E93" s="127"/>
      <c r="F93" s="127"/>
      <c r="G93" s="127"/>
      <c r="H93" s="127"/>
      <c r="I93" s="127"/>
      <c r="R93" s="125"/>
      <c r="S93" s="134" t="s">
        <v>128</v>
      </c>
      <c r="T93" s="125"/>
      <c r="U93" s="125"/>
      <c r="AD93" s="129"/>
      <c r="AE93" s="129"/>
      <c r="AF93" s="129"/>
      <c r="AG93" s="129"/>
      <c r="AH93" s="129"/>
      <c r="AI93" s="129"/>
      <c r="AJ93" s="129"/>
      <c r="AK93" s="129"/>
      <c r="AL93" s="129"/>
      <c r="AM93" s="129"/>
      <c r="AN93" s="129"/>
      <c r="AO93" s="129"/>
      <c r="AP93" s="129"/>
      <c r="AQ93" s="129"/>
      <c r="AR93" s="129"/>
      <c r="AS93" s="129"/>
      <c r="AT93" s="129"/>
      <c r="AU93" s="129"/>
      <c r="AV93" s="129"/>
      <c r="AW93" s="129"/>
      <c r="AX93" s="129"/>
      <c r="AY93" s="129"/>
      <c r="AZ93" s="129"/>
      <c r="BA93" s="129"/>
      <c r="BB93" s="129"/>
      <c r="BC93" s="129"/>
      <c r="BD93" s="129"/>
      <c r="BE93" s="129"/>
      <c r="BF93" s="129"/>
      <c r="BG93" s="129"/>
      <c r="BH93" s="129"/>
      <c r="BI93" s="129"/>
      <c r="BJ93" s="129"/>
      <c r="BK93" s="129"/>
      <c r="BL93" s="129"/>
      <c r="BM93" s="129"/>
      <c r="BN93" s="129"/>
      <c r="BO93" s="129"/>
      <c r="BP93" s="129"/>
      <c r="BQ93" s="129"/>
      <c r="BR93" s="129"/>
      <c r="BS93" s="129"/>
      <c r="BT93" s="129"/>
      <c r="BU93" s="129"/>
      <c r="BV93" s="129"/>
      <c r="BW93" s="129"/>
      <c r="BX93" s="129"/>
      <c r="BY93" s="129"/>
      <c r="BZ93" s="129"/>
      <c r="CA93" s="129"/>
      <c r="CB93" s="129"/>
      <c r="CC93" s="129"/>
      <c r="CD93" s="129"/>
      <c r="CE93" s="129"/>
      <c r="CF93" s="129"/>
      <c r="CG93" s="129"/>
      <c r="CH93" s="129"/>
      <c r="CI93" s="129"/>
      <c r="CJ93" s="129"/>
      <c r="CK93" s="129"/>
    </row>
    <row r="94" spans="1:89" s="126" customFormat="1" ht="18.75" x14ac:dyDescent="0.3">
      <c r="A94" s="127"/>
      <c r="B94" s="128"/>
      <c r="C94" s="127"/>
      <c r="D94" s="127"/>
      <c r="E94" s="127"/>
      <c r="F94" s="127"/>
      <c r="G94" s="127"/>
      <c r="H94" s="127"/>
      <c r="I94" s="127"/>
      <c r="J94" s="125"/>
      <c r="K94" s="125"/>
      <c r="L94" s="125"/>
      <c r="M94" s="125"/>
      <c r="N94" s="125"/>
      <c r="O94" s="125"/>
      <c r="P94" s="127"/>
      <c r="Q94" s="125"/>
      <c r="R94" s="125"/>
      <c r="S94" s="130"/>
      <c r="T94" s="125"/>
      <c r="U94" s="125"/>
      <c r="AD94" s="129"/>
      <c r="AE94" s="129"/>
      <c r="AF94" s="129"/>
      <c r="AG94" s="129"/>
      <c r="AH94" s="129"/>
      <c r="AI94" s="129"/>
      <c r="AJ94" s="129"/>
      <c r="AK94" s="129"/>
      <c r="AL94" s="129"/>
      <c r="AM94" s="129"/>
      <c r="AN94" s="129"/>
      <c r="AO94" s="129"/>
      <c r="AP94" s="129"/>
      <c r="AQ94" s="129"/>
      <c r="AR94" s="129"/>
      <c r="AS94" s="129"/>
      <c r="AT94" s="129"/>
      <c r="AU94" s="129"/>
      <c r="AV94" s="129"/>
      <c r="AW94" s="129"/>
      <c r="AX94" s="129"/>
      <c r="AY94" s="129"/>
      <c r="AZ94" s="129"/>
      <c r="BA94" s="129"/>
      <c r="BB94" s="129"/>
      <c r="BC94" s="129"/>
      <c r="BD94" s="129"/>
      <c r="BE94" s="129"/>
      <c r="BF94" s="129"/>
      <c r="BG94" s="129"/>
      <c r="BH94" s="129"/>
      <c r="BI94" s="129"/>
      <c r="BJ94" s="129"/>
      <c r="BK94" s="129"/>
      <c r="BL94" s="129"/>
      <c r="BM94" s="129"/>
      <c r="BN94" s="129"/>
      <c r="BO94" s="129"/>
      <c r="BP94" s="129"/>
      <c r="BQ94" s="129"/>
      <c r="BR94" s="129"/>
      <c r="BS94" s="129"/>
      <c r="BT94" s="129"/>
      <c r="BU94" s="129"/>
      <c r="BV94" s="129"/>
      <c r="BW94" s="129"/>
      <c r="BX94" s="129"/>
      <c r="BY94" s="129"/>
      <c r="BZ94" s="129"/>
      <c r="CA94" s="129"/>
      <c r="CB94" s="129"/>
      <c r="CC94" s="129"/>
      <c r="CD94" s="129"/>
      <c r="CE94" s="129"/>
      <c r="CF94" s="129"/>
      <c r="CG94" s="129"/>
      <c r="CH94" s="129"/>
      <c r="CI94" s="129"/>
      <c r="CJ94" s="129"/>
      <c r="CK94" s="129"/>
    </row>
    <row r="95" spans="1:89" s="126" customFormat="1" ht="18" x14ac:dyDescent="0.25">
      <c r="A95" s="127"/>
      <c r="B95" s="128"/>
      <c r="C95" s="127"/>
      <c r="D95" s="127"/>
      <c r="E95" s="127"/>
      <c r="F95" s="127"/>
      <c r="G95" s="127"/>
      <c r="H95" s="127"/>
      <c r="I95" s="127"/>
      <c r="J95" s="127"/>
      <c r="K95" s="127"/>
      <c r="L95" s="127"/>
      <c r="M95" s="127"/>
      <c r="N95" s="127"/>
      <c r="O95" s="127"/>
      <c r="P95" s="127"/>
      <c r="Q95" s="127"/>
      <c r="R95" s="127"/>
      <c r="S95" s="127"/>
      <c r="T95" s="127"/>
      <c r="V95" s="127"/>
      <c r="W95" s="127"/>
      <c r="X95" s="127"/>
      <c r="Y95" s="129"/>
      <c r="Z95" s="129"/>
      <c r="AA95" s="129"/>
      <c r="AB95" s="129"/>
      <c r="AC95" s="129"/>
      <c r="AD95" s="129"/>
      <c r="AE95" s="129"/>
      <c r="AF95" s="129"/>
      <c r="AG95" s="129"/>
      <c r="AH95" s="129"/>
      <c r="AI95" s="129"/>
      <c r="AJ95" s="129"/>
      <c r="AT95" s="129"/>
      <c r="AU95" s="129"/>
      <c r="AV95" s="129"/>
      <c r="AW95" s="129"/>
      <c r="AX95" s="129"/>
      <c r="AY95" s="129"/>
      <c r="AZ95" s="129"/>
      <c r="BA95" s="129"/>
      <c r="BB95" s="129"/>
      <c r="BC95" s="129"/>
      <c r="BD95" s="129"/>
      <c r="BE95" s="129"/>
      <c r="BF95" s="129"/>
      <c r="BG95" s="129"/>
      <c r="BH95" s="129"/>
      <c r="BI95" s="129"/>
      <c r="BJ95" s="129"/>
      <c r="BK95" s="129"/>
      <c r="BL95" s="129"/>
      <c r="BM95" s="129"/>
      <c r="BN95" s="129"/>
      <c r="BO95" s="129"/>
      <c r="BP95" s="129"/>
      <c r="BQ95" s="129"/>
      <c r="BR95" s="129"/>
      <c r="BS95" s="129"/>
      <c r="BT95" s="129"/>
      <c r="BU95" s="129"/>
      <c r="BV95" s="129"/>
      <c r="BW95" s="129"/>
      <c r="BX95" s="129"/>
      <c r="BY95" s="129"/>
      <c r="BZ95" s="129"/>
      <c r="CA95" s="129"/>
      <c r="CB95" s="129"/>
      <c r="CC95" s="129"/>
      <c r="CD95" s="129"/>
      <c r="CE95" s="129"/>
      <c r="CF95" s="129"/>
      <c r="CG95" s="129"/>
      <c r="CH95" s="129"/>
      <c r="CI95" s="129"/>
      <c r="CJ95" s="129"/>
      <c r="CK95" s="129"/>
    </row>
    <row r="96" spans="1:89" s="126" customFormat="1" ht="18" x14ac:dyDescent="0.25">
      <c r="A96" s="127"/>
      <c r="B96" s="128"/>
      <c r="C96" s="127"/>
      <c r="D96" s="127"/>
      <c r="E96" s="127"/>
      <c r="F96" s="127"/>
      <c r="G96" s="127"/>
      <c r="H96" s="127"/>
      <c r="I96" s="127"/>
      <c r="J96" s="127"/>
      <c r="K96" s="127"/>
      <c r="L96" s="127"/>
      <c r="M96" s="127"/>
      <c r="N96" s="127"/>
      <c r="O96" s="127"/>
      <c r="P96" s="127"/>
      <c r="Q96" s="127"/>
      <c r="R96" s="127"/>
      <c r="S96" s="127"/>
      <c r="T96" s="127"/>
      <c r="V96" s="127"/>
      <c r="W96" s="127"/>
      <c r="X96" s="127"/>
      <c r="Y96" s="129"/>
      <c r="Z96" s="129"/>
      <c r="AA96" s="129"/>
      <c r="AB96" s="129"/>
      <c r="AC96" s="129"/>
      <c r="AD96" s="129"/>
      <c r="AE96" s="129"/>
      <c r="AF96" s="129"/>
      <c r="AG96" s="129"/>
      <c r="AH96" s="129"/>
      <c r="AI96" s="129"/>
      <c r="AJ96" s="129"/>
      <c r="AT96" s="129"/>
      <c r="AU96" s="129"/>
      <c r="AV96" s="129"/>
      <c r="AW96" s="129"/>
      <c r="AX96" s="129"/>
      <c r="AY96" s="129"/>
      <c r="AZ96" s="129"/>
      <c r="BA96" s="129"/>
      <c r="BB96" s="129"/>
      <c r="BC96" s="129"/>
      <c r="BD96" s="129"/>
      <c r="BE96" s="129"/>
      <c r="BF96" s="129"/>
      <c r="BG96" s="129"/>
      <c r="BH96" s="129"/>
      <c r="BI96" s="129"/>
      <c r="BJ96" s="129"/>
      <c r="BK96" s="129"/>
      <c r="BL96" s="129"/>
      <c r="BM96" s="129"/>
      <c r="BN96" s="129"/>
      <c r="BO96" s="129"/>
      <c r="BP96" s="129"/>
      <c r="BQ96" s="129"/>
      <c r="BR96" s="129"/>
      <c r="BS96" s="129"/>
      <c r="BT96" s="129"/>
      <c r="BU96" s="129"/>
      <c r="BV96" s="129"/>
      <c r="BW96" s="129"/>
      <c r="BX96" s="129"/>
      <c r="BY96" s="129"/>
      <c r="BZ96" s="129"/>
      <c r="CA96" s="129"/>
      <c r="CB96" s="129"/>
      <c r="CC96" s="129"/>
      <c r="CD96" s="129"/>
      <c r="CE96" s="129"/>
      <c r="CF96" s="129"/>
      <c r="CG96" s="129"/>
      <c r="CH96" s="129"/>
      <c r="CI96" s="129"/>
      <c r="CJ96" s="129"/>
      <c r="CK96" s="129"/>
    </row>
    <row r="97" spans="1:89" s="126" customFormat="1" ht="18" x14ac:dyDescent="0.25">
      <c r="A97" s="127"/>
      <c r="B97" s="128"/>
      <c r="C97" s="127"/>
      <c r="D97" s="127"/>
      <c r="E97" s="127"/>
      <c r="F97" s="127"/>
      <c r="G97" s="127"/>
      <c r="H97" s="127"/>
      <c r="I97" s="127"/>
      <c r="J97" s="127"/>
      <c r="K97" s="127"/>
      <c r="L97" s="127"/>
      <c r="M97" s="127"/>
      <c r="N97" s="127"/>
      <c r="O97" s="127"/>
      <c r="P97" s="127"/>
      <c r="Q97" s="127"/>
      <c r="R97" s="127"/>
      <c r="S97" s="127"/>
      <c r="T97" s="127"/>
      <c r="V97" s="127"/>
      <c r="W97" s="127"/>
      <c r="X97" s="127"/>
      <c r="Y97" s="129"/>
      <c r="Z97" s="129"/>
      <c r="AA97" s="129"/>
      <c r="AB97" s="129"/>
      <c r="AC97" s="129"/>
      <c r="AD97" s="129"/>
      <c r="AE97" s="129"/>
      <c r="AF97" s="129"/>
      <c r="AG97" s="129"/>
      <c r="AH97" s="129"/>
      <c r="AI97" s="129"/>
      <c r="AJ97" s="129"/>
      <c r="AT97" s="129"/>
      <c r="AU97" s="129"/>
      <c r="AV97" s="129"/>
      <c r="AW97" s="129"/>
      <c r="AX97" s="129"/>
      <c r="AY97" s="129"/>
      <c r="AZ97" s="129"/>
      <c r="BA97" s="129"/>
      <c r="BB97" s="129"/>
      <c r="BC97" s="129"/>
      <c r="BD97" s="129"/>
      <c r="BE97" s="129"/>
      <c r="BF97" s="129"/>
      <c r="BG97" s="129"/>
      <c r="BH97" s="129"/>
      <c r="BI97" s="129"/>
      <c r="BJ97" s="129"/>
      <c r="BK97" s="129"/>
      <c r="BL97" s="129"/>
      <c r="BM97" s="129"/>
      <c r="BN97" s="129"/>
      <c r="BO97" s="129"/>
      <c r="BP97" s="129"/>
      <c r="BQ97" s="129"/>
      <c r="BR97" s="129"/>
      <c r="BS97" s="129"/>
      <c r="BT97" s="129"/>
      <c r="BU97" s="129"/>
      <c r="BV97" s="129"/>
      <c r="BW97" s="129"/>
      <c r="BX97" s="129"/>
      <c r="BY97" s="129"/>
      <c r="BZ97" s="129"/>
      <c r="CA97" s="129"/>
      <c r="CB97" s="129"/>
      <c r="CC97" s="129"/>
      <c r="CD97" s="129"/>
      <c r="CE97" s="129"/>
      <c r="CF97" s="129"/>
      <c r="CG97" s="129"/>
      <c r="CH97" s="129"/>
      <c r="CI97" s="129"/>
      <c r="CJ97" s="129"/>
      <c r="CK97" s="129"/>
    </row>
    <row r="98" spans="1:89" s="126" customFormat="1" ht="18" x14ac:dyDescent="0.25">
      <c r="A98" s="127"/>
      <c r="B98" s="128"/>
      <c r="C98" s="127"/>
      <c r="D98" s="127"/>
      <c r="E98" s="127"/>
      <c r="F98" s="127"/>
      <c r="G98" s="127"/>
      <c r="H98" s="127"/>
      <c r="I98" s="127"/>
      <c r="J98" s="127"/>
      <c r="K98" s="127"/>
      <c r="L98" s="127"/>
      <c r="M98" s="127"/>
      <c r="N98" s="127"/>
      <c r="O98" s="127"/>
      <c r="P98" s="127"/>
      <c r="Q98" s="127"/>
      <c r="R98" s="127"/>
      <c r="S98" s="127"/>
      <c r="T98" s="127"/>
      <c r="V98" s="127"/>
      <c r="W98" s="127"/>
      <c r="X98" s="127"/>
      <c r="Y98" s="129"/>
      <c r="Z98" s="129"/>
      <c r="AA98" s="129"/>
      <c r="AB98" s="129"/>
      <c r="AC98" s="129"/>
      <c r="AD98" s="129"/>
      <c r="AE98" s="129"/>
      <c r="AF98" s="129"/>
      <c r="AG98" s="129"/>
      <c r="AH98" s="129"/>
      <c r="AI98" s="129"/>
      <c r="AJ98" s="129"/>
      <c r="AT98" s="129"/>
      <c r="AU98" s="129"/>
      <c r="AV98" s="129"/>
      <c r="AW98" s="129"/>
      <c r="AX98" s="129"/>
      <c r="AY98" s="129"/>
      <c r="AZ98" s="129"/>
      <c r="BA98" s="129"/>
      <c r="BB98" s="129"/>
      <c r="BC98" s="129"/>
      <c r="BD98" s="129"/>
      <c r="BE98" s="129"/>
      <c r="BF98" s="129"/>
      <c r="BG98" s="129"/>
      <c r="BH98" s="129"/>
      <c r="BI98" s="129"/>
      <c r="BJ98" s="129"/>
      <c r="BK98" s="129"/>
      <c r="BL98" s="129"/>
      <c r="BM98" s="129"/>
      <c r="BN98" s="129"/>
      <c r="BO98" s="129"/>
      <c r="BP98" s="129"/>
      <c r="BQ98" s="129"/>
      <c r="BR98" s="129"/>
      <c r="BS98" s="129"/>
      <c r="BT98" s="129"/>
      <c r="BU98" s="129"/>
      <c r="BV98" s="129"/>
      <c r="BW98" s="129"/>
      <c r="BX98" s="129"/>
      <c r="BY98" s="129"/>
      <c r="BZ98" s="129"/>
      <c r="CA98" s="129"/>
      <c r="CB98" s="129"/>
      <c r="CC98" s="129"/>
      <c r="CD98" s="129"/>
      <c r="CE98" s="129"/>
      <c r="CF98" s="129"/>
      <c r="CG98" s="129"/>
      <c r="CH98" s="129"/>
      <c r="CI98" s="129"/>
      <c r="CJ98" s="129"/>
      <c r="CK98" s="129"/>
    </row>
    <row r="99" spans="1:89" s="126" customFormat="1" ht="18" x14ac:dyDescent="0.25">
      <c r="A99" s="127"/>
      <c r="B99" s="128"/>
      <c r="C99" s="127"/>
      <c r="D99" s="127"/>
      <c r="E99" s="127"/>
      <c r="F99" s="127"/>
      <c r="G99" s="127"/>
      <c r="H99" s="127"/>
      <c r="I99" s="127"/>
      <c r="J99" s="127"/>
      <c r="K99" s="127"/>
      <c r="L99" s="127"/>
      <c r="M99" s="127"/>
      <c r="N99" s="127"/>
      <c r="O99" s="127"/>
      <c r="P99" s="127"/>
      <c r="Q99" s="127"/>
      <c r="R99" s="127"/>
      <c r="S99" s="127"/>
      <c r="T99" s="127"/>
      <c r="V99" s="127"/>
      <c r="W99" s="127"/>
      <c r="X99" s="127"/>
      <c r="Y99" s="129"/>
      <c r="Z99" s="129"/>
      <c r="AA99" s="129"/>
      <c r="AB99" s="129"/>
      <c r="AC99" s="129"/>
      <c r="AD99" s="129"/>
      <c r="AE99" s="129"/>
      <c r="AF99" s="129"/>
      <c r="AG99" s="129"/>
      <c r="AH99" s="129"/>
      <c r="AI99" s="129"/>
      <c r="AJ99" s="129"/>
      <c r="AT99" s="129"/>
      <c r="AU99" s="129"/>
      <c r="AV99" s="129"/>
      <c r="AW99" s="129"/>
      <c r="AX99" s="129"/>
      <c r="AY99" s="129"/>
      <c r="AZ99" s="129"/>
      <c r="BA99" s="129"/>
      <c r="BB99" s="129"/>
      <c r="BC99" s="129"/>
      <c r="BD99" s="129"/>
      <c r="BE99" s="129"/>
      <c r="BF99" s="129"/>
      <c r="BG99" s="129"/>
      <c r="BH99" s="129"/>
      <c r="BI99" s="129"/>
      <c r="BJ99" s="129"/>
      <c r="BK99" s="129"/>
      <c r="BL99" s="129"/>
      <c r="BM99" s="129"/>
      <c r="BN99" s="129"/>
      <c r="BO99" s="129"/>
      <c r="BP99" s="129"/>
      <c r="BQ99" s="129"/>
      <c r="BR99" s="129"/>
      <c r="BS99" s="129"/>
      <c r="BT99" s="129"/>
      <c r="BU99" s="129"/>
      <c r="BV99" s="129"/>
      <c r="BW99" s="129"/>
      <c r="BX99" s="129"/>
      <c r="BY99" s="129"/>
      <c r="BZ99" s="129"/>
      <c r="CA99" s="129"/>
      <c r="CB99" s="129"/>
      <c r="CC99" s="129"/>
      <c r="CD99" s="129"/>
      <c r="CE99" s="129"/>
      <c r="CF99" s="129"/>
      <c r="CG99" s="129"/>
      <c r="CH99" s="129"/>
      <c r="CI99" s="129"/>
      <c r="CJ99" s="129"/>
      <c r="CK99" s="129"/>
    </row>
    <row r="100" spans="1:89" s="126" customFormat="1" ht="18" x14ac:dyDescent="0.25">
      <c r="A100" s="127"/>
      <c r="B100" s="128"/>
      <c r="C100" s="127"/>
      <c r="D100" s="127"/>
      <c r="E100" s="127"/>
      <c r="F100" s="127"/>
      <c r="G100" s="127"/>
      <c r="H100" s="127"/>
      <c r="I100" s="127"/>
      <c r="J100" s="127"/>
      <c r="K100" s="127"/>
      <c r="L100" s="127"/>
      <c r="M100" s="127"/>
      <c r="N100" s="127"/>
      <c r="O100" s="127"/>
      <c r="P100" s="127"/>
      <c r="Q100" s="127"/>
      <c r="R100" s="127"/>
      <c r="S100" s="127"/>
      <c r="T100" s="127"/>
      <c r="V100" s="127"/>
      <c r="W100" s="127"/>
      <c r="X100" s="127"/>
      <c r="Y100" s="129"/>
      <c r="Z100" s="129"/>
      <c r="AA100" s="129"/>
      <c r="AB100" s="129"/>
      <c r="AC100" s="129"/>
      <c r="AD100" s="129"/>
      <c r="AE100" s="129"/>
      <c r="AF100" s="129"/>
      <c r="AG100" s="129"/>
      <c r="AH100" s="129"/>
      <c r="AI100" s="129"/>
      <c r="AJ100" s="129"/>
      <c r="AT100" s="129"/>
      <c r="AU100" s="129"/>
      <c r="AV100" s="129"/>
      <c r="AW100" s="129"/>
      <c r="AX100" s="129"/>
      <c r="AY100" s="129"/>
      <c r="AZ100" s="129"/>
      <c r="BA100" s="129"/>
      <c r="BB100" s="129"/>
      <c r="BC100" s="129"/>
      <c r="BD100" s="129"/>
      <c r="BE100" s="129"/>
      <c r="BF100" s="129"/>
      <c r="BG100" s="129"/>
      <c r="BH100" s="129"/>
      <c r="BI100" s="129"/>
      <c r="BJ100" s="129"/>
      <c r="BK100" s="129"/>
      <c r="BL100" s="129"/>
      <c r="BM100" s="129"/>
      <c r="BN100" s="129"/>
      <c r="BO100" s="129"/>
      <c r="BP100" s="129"/>
      <c r="BQ100" s="129"/>
      <c r="BR100" s="129"/>
      <c r="BS100" s="129"/>
      <c r="BT100" s="129"/>
      <c r="BU100" s="129"/>
      <c r="BV100" s="129"/>
      <c r="BW100" s="129"/>
      <c r="BX100" s="129"/>
      <c r="BY100" s="129"/>
      <c r="BZ100" s="129"/>
      <c r="CA100" s="129"/>
      <c r="CB100" s="129"/>
      <c r="CC100" s="129"/>
      <c r="CD100" s="129"/>
      <c r="CE100" s="129"/>
      <c r="CF100" s="129"/>
      <c r="CG100" s="129"/>
      <c r="CH100" s="129"/>
      <c r="CI100" s="129"/>
      <c r="CJ100" s="129"/>
      <c r="CK100" s="129"/>
    </row>
    <row r="101" spans="1:89" s="126" customFormat="1" ht="18" x14ac:dyDescent="0.25">
      <c r="A101" s="127"/>
      <c r="B101" s="128"/>
      <c r="C101" s="127"/>
      <c r="D101" s="127"/>
      <c r="E101" s="127"/>
      <c r="F101" s="127"/>
      <c r="G101" s="127"/>
      <c r="H101" s="127"/>
      <c r="I101" s="127"/>
      <c r="J101" s="127"/>
      <c r="K101" s="127"/>
      <c r="L101" s="127"/>
      <c r="M101" s="127"/>
      <c r="N101" s="127"/>
      <c r="O101" s="127"/>
      <c r="P101" s="127"/>
      <c r="Q101" s="127"/>
      <c r="R101" s="127"/>
      <c r="S101" s="127"/>
      <c r="T101" s="127"/>
      <c r="V101" s="127"/>
      <c r="W101" s="127"/>
      <c r="X101" s="127"/>
      <c r="Y101" s="129"/>
      <c r="Z101" s="129"/>
      <c r="AA101" s="129"/>
      <c r="AB101" s="129"/>
      <c r="AC101" s="129"/>
      <c r="AD101" s="129"/>
      <c r="AE101" s="129"/>
      <c r="AF101" s="129"/>
      <c r="AG101" s="129"/>
      <c r="AH101" s="129"/>
      <c r="AI101" s="129"/>
      <c r="AJ101" s="129"/>
      <c r="AT101" s="129"/>
      <c r="AU101" s="129"/>
      <c r="AV101" s="129"/>
      <c r="AW101" s="129"/>
      <c r="AX101" s="129"/>
      <c r="AY101" s="129"/>
      <c r="AZ101" s="129"/>
      <c r="BA101" s="129"/>
      <c r="BB101" s="129"/>
      <c r="BC101" s="129"/>
      <c r="BD101" s="129"/>
      <c r="BE101" s="129"/>
      <c r="BF101" s="129"/>
      <c r="BG101" s="129"/>
      <c r="BH101" s="129"/>
      <c r="BI101" s="129"/>
      <c r="BJ101" s="129"/>
      <c r="BK101" s="129"/>
      <c r="BL101" s="129"/>
      <c r="BM101" s="129"/>
      <c r="BN101" s="129"/>
      <c r="BO101" s="129"/>
      <c r="BP101" s="129"/>
      <c r="BQ101" s="129"/>
      <c r="BR101" s="129"/>
      <c r="BS101" s="129"/>
      <c r="BT101" s="129"/>
      <c r="BU101" s="129"/>
      <c r="BV101" s="129"/>
      <c r="BW101" s="129"/>
      <c r="BX101" s="129"/>
      <c r="BY101" s="129"/>
      <c r="BZ101" s="129"/>
      <c r="CA101" s="129"/>
      <c r="CB101" s="129"/>
      <c r="CC101" s="129"/>
      <c r="CD101" s="129"/>
      <c r="CE101" s="129"/>
      <c r="CF101" s="129"/>
      <c r="CG101" s="129"/>
      <c r="CH101" s="129"/>
      <c r="CI101" s="129"/>
      <c r="CJ101" s="129"/>
      <c r="CK101" s="129"/>
    </row>
    <row r="102" spans="1:89" s="126" customFormat="1" ht="18" x14ac:dyDescent="0.25">
      <c r="A102" s="127"/>
      <c r="B102" s="128"/>
      <c r="C102" s="127"/>
      <c r="D102" s="127"/>
      <c r="E102" s="127"/>
      <c r="F102" s="127"/>
      <c r="G102" s="127"/>
      <c r="H102" s="127"/>
      <c r="I102" s="127"/>
      <c r="J102" s="127"/>
      <c r="K102" s="127"/>
      <c r="L102" s="127"/>
      <c r="M102" s="127"/>
      <c r="N102" s="127"/>
      <c r="O102" s="127"/>
      <c r="P102" s="127"/>
      <c r="Q102" s="127"/>
      <c r="R102" s="127"/>
      <c r="S102" s="127"/>
      <c r="T102" s="127"/>
      <c r="V102" s="127"/>
      <c r="W102" s="127"/>
      <c r="X102" s="127"/>
      <c r="Y102" s="129"/>
      <c r="Z102" s="129"/>
      <c r="AA102" s="129"/>
      <c r="AB102" s="129"/>
      <c r="AC102" s="129"/>
      <c r="AD102" s="129"/>
      <c r="AE102" s="129"/>
      <c r="AF102" s="129"/>
      <c r="AG102" s="129"/>
      <c r="AH102" s="129"/>
      <c r="AI102" s="129"/>
      <c r="AJ102" s="129"/>
      <c r="AT102" s="129"/>
      <c r="AU102" s="129"/>
      <c r="AV102" s="129"/>
      <c r="AW102" s="129"/>
      <c r="AX102" s="129"/>
      <c r="AY102" s="129"/>
      <c r="AZ102" s="129"/>
      <c r="BA102" s="129"/>
      <c r="BB102" s="129"/>
      <c r="BC102" s="129"/>
      <c r="BD102" s="129"/>
      <c r="BE102" s="129"/>
      <c r="BF102" s="129"/>
      <c r="BG102" s="129"/>
      <c r="BH102" s="129"/>
      <c r="BI102" s="129"/>
      <c r="BJ102" s="129"/>
      <c r="BK102" s="129"/>
      <c r="BL102" s="129"/>
      <c r="BM102" s="129"/>
      <c r="BN102" s="129"/>
      <c r="BO102" s="129"/>
      <c r="BP102" s="129"/>
      <c r="BQ102" s="129"/>
      <c r="BR102" s="129"/>
      <c r="BS102" s="129"/>
      <c r="BT102" s="129"/>
      <c r="BU102" s="129"/>
      <c r="BV102" s="129"/>
      <c r="BW102" s="129"/>
      <c r="BX102" s="129"/>
      <c r="BY102" s="129"/>
      <c r="BZ102" s="129"/>
      <c r="CA102" s="129"/>
      <c r="CB102" s="129"/>
      <c r="CC102" s="129"/>
      <c r="CD102" s="129"/>
      <c r="CE102" s="129"/>
      <c r="CF102" s="129"/>
      <c r="CG102" s="129"/>
      <c r="CH102" s="129"/>
      <c r="CI102" s="129"/>
      <c r="CJ102" s="129"/>
      <c r="CK102" s="129"/>
    </row>
    <row r="103" spans="1:89" s="126" customFormat="1" ht="18" x14ac:dyDescent="0.25">
      <c r="A103" s="127"/>
      <c r="B103" s="128"/>
      <c r="C103" s="127"/>
      <c r="D103" s="127"/>
      <c r="E103" s="127"/>
      <c r="F103" s="127"/>
      <c r="G103" s="127"/>
      <c r="H103" s="127"/>
      <c r="I103" s="127"/>
      <c r="J103" s="127"/>
      <c r="K103" s="127"/>
      <c r="L103" s="127"/>
      <c r="M103" s="127"/>
      <c r="N103" s="127"/>
      <c r="O103" s="127"/>
      <c r="P103" s="127"/>
      <c r="Q103" s="127"/>
      <c r="R103" s="127"/>
      <c r="S103" s="127"/>
      <c r="T103" s="127"/>
      <c r="V103" s="127"/>
      <c r="W103" s="127"/>
      <c r="X103" s="127"/>
      <c r="Y103" s="129"/>
      <c r="Z103" s="129"/>
      <c r="AA103" s="129"/>
      <c r="AB103" s="129"/>
      <c r="AC103" s="129"/>
      <c r="AD103" s="129"/>
      <c r="AE103" s="129"/>
      <c r="AF103" s="129"/>
      <c r="AG103" s="129"/>
      <c r="AH103" s="129"/>
      <c r="AI103" s="129"/>
      <c r="AJ103" s="129"/>
      <c r="AT103" s="129"/>
      <c r="AU103" s="129"/>
      <c r="AV103" s="129"/>
      <c r="AW103" s="129"/>
      <c r="AX103" s="129"/>
      <c r="AY103" s="129"/>
      <c r="AZ103" s="129"/>
      <c r="BA103" s="129"/>
      <c r="BB103" s="129"/>
      <c r="BC103" s="129"/>
      <c r="BD103" s="129"/>
      <c r="BE103" s="129"/>
      <c r="BF103" s="129"/>
      <c r="BG103" s="129"/>
      <c r="BH103" s="129"/>
      <c r="BI103" s="129"/>
      <c r="BJ103" s="129"/>
      <c r="BK103" s="129"/>
      <c r="BL103" s="129"/>
      <c r="BM103" s="129"/>
      <c r="BN103" s="129"/>
      <c r="BO103" s="129"/>
      <c r="BP103" s="129"/>
      <c r="BQ103" s="129"/>
      <c r="BR103" s="129"/>
      <c r="BS103" s="129"/>
      <c r="BT103" s="129"/>
      <c r="BU103" s="129"/>
      <c r="BV103" s="129"/>
      <c r="BW103" s="129"/>
      <c r="BX103" s="129"/>
      <c r="BY103" s="129"/>
      <c r="BZ103" s="129"/>
      <c r="CA103" s="129"/>
      <c r="CB103" s="129"/>
      <c r="CC103" s="129"/>
      <c r="CD103" s="129"/>
      <c r="CE103" s="129"/>
      <c r="CF103" s="129"/>
      <c r="CG103" s="129"/>
      <c r="CH103" s="129"/>
      <c r="CI103" s="129"/>
      <c r="CJ103" s="129"/>
      <c r="CK103" s="129"/>
    </row>
    <row r="104" spans="1:89" s="126" customFormat="1" ht="18" x14ac:dyDescent="0.25">
      <c r="A104" s="127"/>
      <c r="B104" s="128"/>
      <c r="C104" s="127"/>
      <c r="D104" s="127"/>
      <c r="E104" s="127"/>
      <c r="F104" s="127"/>
      <c r="G104" s="127"/>
      <c r="H104" s="127"/>
      <c r="I104" s="127"/>
      <c r="J104" s="127"/>
      <c r="K104" s="127"/>
      <c r="L104" s="127"/>
      <c r="M104" s="127"/>
      <c r="N104" s="127"/>
      <c r="O104" s="127"/>
      <c r="P104" s="127"/>
      <c r="Q104" s="127"/>
      <c r="R104" s="127"/>
      <c r="S104" s="127"/>
      <c r="T104" s="127"/>
      <c r="V104" s="127"/>
      <c r="W104" s="127"/>
      <c r="X104" s="127"/>
      <c r="Y104" s="129"/>
      <c r="Z104" s="129"/>
      <c r="AA104" s="129"/>
      <c r="AB104" s="129"/>
      <c r="AC104" s="129"/>
      <c r="AD104" s="129"/>
      <c r="AE104" s="129"/>
      <c r="AF104" s="129"/>
      <c r="AG104" s="129"/>
      <c r="AH104" s="129"/>
      <c r="AI104" s="129"/>
      <c r="AJ104" s="129"/>
      <c r="AT104" s="129"/>
      <c r="AU104" s="129"/>
      <c r="AV104" s="129"/>
      <c r="AW104" s="129"/>
      <c r="AX104" s="129"/>
      <c r="AY104" s="129"/>
      <c r="AZ104" s="129"/>
      <c r="BA104" s="129"/>
      <c r="BB104" s="129"/>
      <c r="BC104" s="129"/>
      <c r="BD104" s="129"/>
      <c r="BE104" s="129"/>
      <c r="BF104" s="129"/>
      <c r="BG104" s="129"/>
      <c r="BH104" s="129"/>
      <c r="BI104" s="129"/>
      <c r="BJ104" s="129"/>
      <c r="BK104" s="129"/>
      <c r="BL104" s="129"/>
      <c r="BM104" s="129"/>
      <c r="BN104" s="129"/>
      <c r="BO104" s="129"/>
      <c r="BP104" s="129"/>
      <c r="BQ104" s="129"/>
      <c r="BR104" s="129"/>
      <c r="BS104" s="129"/>
      <c r="BT104" s="129"/>
      <c r="BU104" s="129"/>
      <c r="BV104" s="129"/>
      <c r="BW104" s="129"/>
      <c r="BX104" s="129"/>
      <c r="BY104" s="129"/>
      <c r="BZ104" s="129"/>
      <c r="CA104" s="129"/>
      <c r="CB104" s="129"/>
      <c r="CC104" s="129"/>
      <c r="CD104" s="129"/>
      <c r="CE104" s="129"/>
      <c r="CF104" s="129"/>
      <c r="CG104" s="129"/>
      <c r="CH104" s="129"/>
      <c r="CI104" s="129"/>
      <c r="CJ104" s="129"/>
      <c r="CK104" s="129"/>
    </row>
    <row r="105" spans="1:89" s="126" customFormat="1" ht="18" x14ac:dyDescent="0.25">
      <c r="A105" s="127"/>
      <c r="B105" s="128"/>
      <c r="C105" s="127"/>
      <c r="D105" s="127"/>
      <c r="E105" s="127"/>
      <c r="F105" s="127"/>
      <c r="G105" s="127"/>
      <c r="H105" s="127"/>
      <c r="I105" s="127"/>
      <c r="J105" s="127"/>
      <c r="K105" s="127"/>
      <c r="L105" s="127"/>
      <c r="M105" s="127"/>
      <c r="N105" s="127"/>
      <c r="O105" s="127"/>
      <c r="P105" s="127"/>
      <c r="Q105" s="127"/>
      <c r="R105" s="127"/>
      <c r="S105" s="127"/>
      <c r="T105" s="127"/>
      <c r="V105" s="127"/>
      <c r="W105" s="127"/>
      <c r="X105" s="127"/>
      <c r="Y105" s="129"/>
      <c r="Z105" s="129"/>
      <c r="AA105" s="129"/>
      <c r="AB105" s="129"/>
      <c r="AC105" s="129"/>
      <c r="AD105" s="129"/>
      <c r="AE105" s="129"/>
      <c r="AF105" s="129"/>
      <c r="AG105" s="129"/>
      <c r="AH105" s="129"/>
      <c r="AI105" s="129"/>
      <c r="AJ105" s="129"/>
      <c r="AT105" s="129"/>
      <c r="AU105" s="129"/>
      <c r="AV105" s="129"/>
      <c r="AW105" s="129"/>
      <c r="AX105" s="129"/>
      <c r="AY105" s="129"/>
      <c r="AZ105" s="129"/>
      <c r="BA105" s="129"/>
      <c r="BB105" s="129"/>
      <c r="BC105" s="129"/>
      <c r="BD105" s="129"/>
      <c r="BE105" s="129"/>
      <c r="BF105" s="129"/>
      <c r="BG105" s="129"/>
      <c r="BH105" s="129"/>
      <c r="BI105" s="129"/>
      <c r="BJ105" s="129"/>
      <c r="BK105" s="129"/>
      <c r="BL105" s="129"/>
      <c r="BM105" s="129"/>
      <c r="BN105" s="129"/>
      <c r="BO105" s="129"/>
      <c r="BP105" s="129"/>
      <c r="BQ105" s="129"/>
      <c r="BR105" s="129"/>
      <c r="BS105" s="129"/>
      <c r="BT105" s="129"/>
      <c r="BU105" s="129"/>
      <c r="BV105" s="129"/>
      <c r="BW105" s="129"/>
      <c r="BX105" s="129"/>
      <c r="BY105" s="129"/>
      <c r="BZ105" s="129"/>
      <c r="CA105" s="129"/>
      <c r="CB105" s="129"/>
      <c r="CC105" s="129"/>
      <c r="CD105" s="129"/>
      <c r="CE105" s="129"/>
      <c r="CF105" s="129"/>
      <c r="CG105" s="129"/>
      <c r="CH105" s="129"/>
      <c r="CI105" s="129"/>
      <c r="CJ105" s="129"/>
      <c r="CK105" s="129"/>
    </row>
    <row r="106" spans="1:89" s="126" customFormat="1" ht="18" x14ac:dyDescent="0.25">
      <c r="A106" s="127"/>
      <c r="B106" s="128"/>
      <c r="C106" s="127"/>
      <c r="D106" s="127"/>
      <c r="E106" s="127"/>
      <c r="F106" s="127"/>
      <c r="G106" s="127"/>
      <c r="H106" s="127"/>
      <c r="I106" s="127"/>
      <c r="J106" s="127"/>
      <c r="K106" s="127"/>
      <c r="L106" s="127"/>
      <c r="M106" s="127"/>
      <c r="N106" s="127"/>
      <c r="O106" s="127"/>
      <c r="P106" s="127"/>
      <c r="Q106" s="127"/>
      <c r="R106" s="127"/>
      <c r="S106" s="127"/>
      <c r="T106" s="127"/>
      <c r="V106" s="127"/>
      <c r="W106" s="127"/>
      <c r="X106" s="127"/>
      <c r="Y106" s="129"/>
      <c r="Z106" s="129"/>
      <c r="AA106" s="129"/>
      <c r="AB106" s="129"/>
      <c r="AC106" s="129"/>
      <c r="AD106" s="129"/>
      <c r="AE106" s="129"/>
      <c r="AF106" s="129"/>
      <c r="AG106" s="129"/>
      <c r="AH106" s="129"/>
      <c r="AI106" s="129"/>
      <c r="AJ106" s="129"/>
      <c r="AT106" s="129"/>
      <c r="AU106" s="129"/>
      <c r="AV106" s="129"/>
      <c r="AW106" s="129"/>
      <c r="AX106" s="129"/>
      <c r="AY106" s="129"/>
      <c r="AZ106" s="129"/>
      <c r="BA106" s="129"/>
      <c r="BB106" s="129"/>
      <c r="BC106" s="129"/>
      <c r="BD106" s="129"/>
      <c r="BE106" s="129"/>
      <c r="BF106" s="129"/>
      <c r="BG106" s="129"/>
      <c r="BH106" s="129"/>
      <c r="BI106" s="129"/>
      <c r="BJ106" s="129"/>
      <c r="BK106" s="129"/>
      <c r="BL106" s="129"/>
      <c r="BM106" s="129"/>
      <c r="BN106" s="129"/>
      <c r="BO106" s="129"/>
      <c r="BP106" s="129"/>
      <c r="BQ106" s="129"/>
      <c r="BR106" s="129"/>
      <c r="BS106" s="129"/>
      <c r="BT106" s="129"/>
      <c r="BU106" s="129"/>
      <c r="BV106" s="129"/>
      <c r="BW106" s="129"/>
      <c r="BX106" s="129"/>
      <c r="BY106" s="129"/>
      <c r="BZ106" s="129"/>
      <c r="CA106" s="129"/>
      <c r="CB106" s="129"/>
      <c r="CC106" s="129"/>
      <c r="CD106" s="129"/>
      <c r="CE106" s="129"/>
      <c r="CF106" s="129"/>
      <c r="CG106" s="129"/>
      <c r="CH106" s="129"/>
      <c r="CI106" s="129"/>
      <c r="CJ106" s="129"/>
      <c r="CK106" s="129"/>
    </row>
    <row r="107" spans="1:89" s="126" customFormat="1" ht="18" x14ac:dyDescent="0.25">
      <c r="A107" s="127"/>
      <c r="B107" s="128"/>
      <c r="C107" s="127"/>
      <c r="D107" s="127"/>
      <c r="E107" s="127"/>
      <c r="F107" s="127"/>
      <c r="G107" s="127"/>
      <c r="H107" s="127"/>
      <c r="I107" s="127"/>
      <c r="J107" s="127"/>
      <c r="K107" s="127"/>
      <c r="L107" s="127"/>
      <c r="M107" s="127"/>
      <c r="N107" s="127"/>
      <c r="O107" s="127"/>
      <c r="P107" s="127"/>
      <c r="Q107" s="127"/>
      <c r="R107" s="127"/>
      <c r="S107" s="127"/>
      <c r="T107" s="127"/>
      <c r="V107" s="127"/>
      <c r="W107" s="127"/>
      <c r="X107" s="127"/>
      <c r="Y107" s="129"/>
      <c r="Z107" s="129"/>
      <c r="AA107" s="129"/>
      <c r="AB107" s="129"/>
      <c r="AC107" s="129"/>
      <c r="AD107" s="129"/>
      <c r="AE107" s="129"/>
      <c r="AF107" s="129"/>
      <c r="AG107" s="129"/>
      <c r="AH107" s="129"/>
      <c r="AI107" s="129"/>
      <c r="AJ107" s="129"/>
      <c r="AT107" s="129"/>
      <c r="AU107" s="129"/>
      <c r="AV107" s="129"/>
      <c r="AW107" s="129"/>
      <c r="AX107" s="129"/>
      <c r="AY107" s="129"/>
      <c r="AZ107" s="129"/>
      <c r="BA107" s="129"/>
      <c r="BB107" s="129"/>
      <c r="BC107" s="129"/>
      <c r="BD107" s="129"/>
      <c r="BE107" s="129"/>
      <c r="BF107" s="129"/>
      <c r="BG107" s="129"/>
      <c r="BH107" s="129"/>
      <c r="BI107" s="129"/>
      <c r="BJ107" s="129"/>
      <c r="BK107" s="129"/>
      <c r="BL107" s="129"/>
      <c r="BM107" s="129"/>
      <c r="BN107" s="129"/>
      <c r="BO107" s="129"/>
      <c r="BP107" s="129"/>
      <c r="BQ107" s="129"/>
      <c r="BR107" s="129"/>
      <c r="BS107" s="129"/>
      <c r="BT107" s="129"/>
      <c r="BU107" s="129"/>
      <c r="BV107" s="129"/>
      <c r="BW107" s="129"/>
      <c r="BX107" s="129"/>
      <c r="BY107" s="129"/>
      <c r="BZ107" s="129"/>
      <c r="CA107" s="129"/>
      <c r="CB107" s="129"/>
      <c r="CC107" s="129"/>
      <c r="CD107" s="129"/>
      <c r="CE107" s="129"/>
      <c r="CF107" s="129"/>
      <c r="CG107" s="129"/>
      <c r="CH107" s="129"/>
      <c r="CI107" s="129"/>
      <c r="CJ107" s="129"/>
      <c r="CK107" s="129"/>
    </row>
    <row r="108" spans="1:89" s="126" customFormat="1" ht="18" x14ac:dyDescent="0.25">
      <c r="A108" s="127"/>
      <c r="B108" s="128"/>
      <c r="C108" s="127"/>
      <c r="D108" s="127"/>
      <c r="E108" s="127"/>
      <c r="F108" s="127"/>
      <c r="G108" s="127"/>
      <c r="H108" s="127"/>
      <c r="I108" s="127"/>
      <c r="J108" s="127"/>
      <c r="K108" s="127"/>
      <c r="L108" s="127"/>
      <c r="M108" s="127"/>
      <c r="N108" s="127"/>
      <c r="O108" s="127"/>
      <c r="P108" s="127"/>
      <c r="Q108" s="127"/>
      <c r="R108" s="127"/>
      <c r="S108" s="127"/>
      <c r="T108" s="127"/>
      <c r="V108" s="127"/>
      <c r="W108" s="127"/>
      <c r="X108" s="127"/>
      <c r="Y108" s="129"/>
      <c r="Z108" s="129"/>
      <c r="AA108" s="129"/>
      <c r="AB108" s="129"/>
      <c r="AC108" s="129"/>
      <c r="AD108" s="129"/>
      <c r="AE108" s="129"/>
      <c r="AF108" s="129"/>
      <c r="AG108" s="129"/>
      <c r="AH108" s="129"/>
      <c r="AI108" s="129"/>
      <c r="AJ108" s="129"/>
      <c r="AT108" s="129"/>
      <c r="AU108" s="129"/>
      <c r="AV108" s="129"/>
      <c r="AW108" s="129"/>
      <c r="AX108" s="129"/>
      <c r="AY108" s="129"/>
      <c r="AZ108" s="129"/>
      <c r="BA108" s="129"/>
      <c r="BB108" s="129"/>
      <c r="BC108" s="129"/>
      <c r="BD108" s="129"/>
      <c r="BE108" s="129"/>
      <c r="BF108" s="129"/>
      <c r="BG108" s="129"/>
      <c r="BH108" s="129"/>
      <c r="BI108" s="129"/>
      <c r="BJ108" s="129"/>
      <c r="BK108" s="129"/>
      <c r="BL108" s="129"/>
      <c r="BM108" s="129"/>
      <c r="BN108" s="129"/>
      <c r="BO108" s="129"/>
      <c r="BP108" s="129"/>
      <c r="BQ108" s="129"/>
      <c r="BR108" s="129"/>
      <c r="BS108" s="129"/>
      <c r="BT108" s="129"/>
      <c r="BU108" s="129"/>
      <c r="BV108" s="129"/>
      <c r="BW108" s="129"/>
      <c r="BX108" s="129"/>
      <c r="BY108" s="129"/>
      <c r="BZ108" s="129"/>
      <c r="CA108" s="129"/>
      <c r="CB108" s="129"/>
      <c r="CC108" s="129"/>
      <c r="CD108" s="129"/>
      <c r="CE108" s="129"/>
      <c r="CF108" s="129"/>
      <c r="CG108" s="129"/>
      <c r="CH108" s="129"/>
      <c r="CI108" s="129"/>
      <c r="CJ108" s="129"/>
      <c r="CK108" s="129"/>
    </row>
    <row r="109" spans="1:89" s="126" customFormat="1" ht="18" x14ac:dyDescent="0.25">
      <c r="A109" s="127"/>
      <c r="B109" s="128"/>
      <c r="C109" s="127"/>
      <c r="D109" s="127"/>
      <c r="E109" s="127"/>
      <c r="F109" s="127"/>
      <c r="G109" s="127"/>
      <c r="H109" s="127"/>
      <c r="I109" s="127"/>
      <c r="J109" s="127"/>
      <c r="K109" s="127"/>
      <c r="L109" s="127"/>
      <c r="M109" s="127"/>
      <c r="N109" s="127"/>
      <c r="O109" s="127"/>
      <c r="P109" s="127"/>
      <c r="Q109" s="127"/>
      <c r="R109" s="127"/>
      <c r="S109" s="127"/>
      <c r="T109" s="127"/>
      <c r="V109" s="127"/>
      <c r="W109" s="127"/>
      <c r="X109" s="127"/>
      <c r="Y109" s="129"/>
      <c r="Z109" s="129"/>
      <c r="AA109" s="129"/>
      <c r="AB109" s="129"/>
      <c r="AC109" s="129"/>
      <c r="AD109" s="129"/>
      <c r="AE109" s="129"/>
      <c r="AF109" s="129"/>
      <c r="AG109" s="129"/>
      <c r="AH109" s="129"/>
      <c r="AI109" s="129"/>
      <c r="AJ109" s="129"/>
      <c r="AT109" s="129"/>
      <c r="AU109" s="129"/>
      <c r="AV109" s="129"/>
      <c r="AW109" s="129"/>
      <c r="AX109" s="129"/>
      <c r="AY109" s="129"/>
      <c r="AZ109" s="129"/>
      <c r="BA109" s="129"/>
      <c r="BB109" s="129"/>
      <c r="BC109" s="129"/>
      <c r="BD109" s="129"/>
      <c r="BE109" s="129"/>
      <c r="BF109" s="129"/>
      <c r="BG109" s="129"/>
      <c r="BH109" s="129"/>
      <c r="BI109" s="129"/>
      <c r="BJ109" s="129"/>
      <c r="BK109" s="129"/>
      <c r="BL109" s="129"/>
      <c r="BM109" s="129"/>
      <c r="BN109" s="129"/>
      <c r="BO109" s="129"/>
      <c r="BP109" s="129"/>
      <c r="BQ109" s="129"/>
      <c r="BR109" s="129"/>
      <c r="BS109" s="129"/>
      <c r="BT109" s="129"/>
      <c r="BU109" s="129"/>
      <c r="BV109" s="129"/>
      <c r="BW109" s="129"/>
      <c r="BX109" s="129"/>
      <c r="BY109" s="129"/>
      <c r="BZ109" s="129"/>
      <c r="CA109" s="129"/>
      <c r="CB109" s="129"/>
      <c r="CC109" s="129"/>
      <c r="CD109" s="129"/>
      <c r="CE109" s="129"/>
      <c r="CF109" s="129"/>
      <c r="CG109" s="129"/>
      <c r="CH109" s="129"/>
      <c r="CI109" s="129"/>
      <c r="CJ109" s="129"/>
      <c r="CK109" s="129"/>
    </row>
    <row r="110" spans="1:89" s="126" customFormat="1" ht="18" x14ac:dyDescent="0.25">
      <c r="A110" s="127"/>
      <c r="B110" s="128"/>
      <c r="C110" s="127"/>
      <c r="D110" s="127"/>
      <c r="E110" s="127"/>
      <c r="F110" s="127"/>
      <c r="G110" s="127"/>
      <c r="H110" s="127"/>
      <c r="I110" s="127"/>
      <c r="J110" s="127"/>
      <c r="K110" s="127"/>
      <c r="L110" s="127"/>
      <c r="M110" s="127"/>
      <c r="N110" s="127"/>
      <c r="O110" s="127"/>
      <c r="P110" s="127"/>
      <c r="Q110" s="127"/>
      <c r="R110" s="127"/>
      <c r="S110" s="127"/>
      <c r="T110" s="127"/>
      <c r="V110" s="127"/>
      <c r="W110" s="127"/>
      <c r="X110" s="127"/>
      <c r="Y110" s="129"/>
      <c r="Z110" s="129"/>
      <c r="AA110" s="129"/>
      <c r="AB110" s="129"/>
      <c r="AC110" s="129"/>
      <c r="AD110" s="129"/>
      <c r="AE110" s="129"/>
      <c r="AF110" s="129"/>
      <c r="AG110" s="129"/>
      <c r="AH110" s="129"/>
      <c r="AI110" s="129"/>
      <c r="AJ110" s="129"/>
      <c r="AT110" s="129"/>
      <c r="AU110" s="129"/>
      <c r="AV110" s="129"/>
      <c r="AW110" s="129"/>
      <c r="AX110" s="129"/>
      <c r="AY110" s="129"/>
      <c r="AZ110" s="129"/>
      <c r="BA110" s="129"/>
      <c r="BB110" s="129"/>
      <c r="BC110" s="129"/>
      <c r="BD110" s="129"/>
      <c r="BE110" s="129"/>
      <c r="BF110" s="129"/>
      <c r="BG110" s="129"/>
      <c r="BH110" s="129"/>
      <c r="BI110" s="129"/>
      <c r="BJ110" s="129"/>
      <c r="BK110" s="129"/>
      <c r="BL110" s="129"/>
      <c r="BM110" s="129"/>
      <c r="BN110" s="129"/>
      <c r="BO110" s="129"/>
      <c r="BP110" s="129"/>
      <c r="BQ110" s="129"/>
      <c r="BR110" s="129"/>
      <c r="BS110" s="129"/>
      <c r="BT110" s="129"/>
      <c r="BU110" s="129"/>
      <c r="BV110" s="129"/>
      <c r="BW110" s="129"/>
      <c r="BX110" s="129"/>
      <c r="BY110" s="129"/>
      <c r="BZ110" s="129"/>
      <c r="CA110" s="129"/>
      <c r="CB110" s="129"/>
      <c r="CC110" s="129"/>
      <c r="CD110" s="129"/>
      <c r="CE110" s="129"/>
      <c r="CF110" s="129"/>
      <c r="CG110" s="129"/>
      <c r="CH110" s="129"/>
      <c r="CI110" s="129"/>
      <c r="CJ110" s="129"/>
      <c r="CK110" s="129"/>
    </row>
    <row r="111" spans="1:89" s="120" customFormat="1" x14ac:dyDescent="0.25">
      <c r="B111" s="118"/>
      <c r="C111" s="119"/>
      <c r="G111" s="29"/>
      <c r="H111" s="29"/>
      <c r="I111" s="29"/>
      <c r="J111" s="29"/>
      <c r="K111" s="29"/>
      <c r="R111" s="122"/>
      <c r="V111" s="125"/>
      <c r="W111" s="126"/>
      <c r="X111" s="126"/>
      <c r="Y111" s="126"/>
      <c r="Z111" s="126"/>
      <c r="AA111" s="126"/>
      <c r="AB111" s="126"/>
      <c r="AC111" s="126"/>
      <c r="AD111" s="126"/>
      <c r="AE111" s="126"/>
      <c r="AF111" s="127"/>
      <c r="AG111" s="127"/>
    </row>
    <row r="112" spans="1:89" s="120" customFormat="1" x14ac:dyDescent="0.25">
      <c r="B112" s="118"/>
      <c r="C112" s="119"/>
      <c r="G112" s="29"/>
      <c r="H112" s="29"/>
      <c r="I112" s="29"/>
      <c r="J112" s="29"/>
      <c r="K112" s="29"/>
      <c r="R112" s="122"/>
      <c r="V112" s="125"/>
      <c r="W112" s="126"/>
      <c r="X112" s="126"/>
      <c r="Y112" s="126"/>
      <c r="Z112" s="126"/>
      <c r="AA112" s="126"/>
      <c r="AB112" s="126"/>
      <c r="AC112" s="126"/>
      <c r="AD112" s="126"/>
      <c r="AE112" s="126"/>
      <c r="AF112" s="127"/>
      <c r="AG112" s="127"/>
    </row>
    <row r="113" spans="1:33" s="120" customFormat="1" x14ac:dyDescent="0.25">
      <c r="A113" s="29"/>
      <c r="B113" s="118"/>
      <c r="C113" s="119"/>
      <c r="G113" s="29"/>
      <c r="H113" s="29"/>
      <c r="I113" s="29"/>
      <c r="J113" s="29"/>
      <c r="K113" s="29"/>
      <c r="R113" s="122"/>
      <c r="V113" s="125"/>
      <c r="W113" s="126"/>
      <c r="X113" s="126"/>
      <c r="Y113" s="126"/>
      <c r="Z113" s="126"/>
      <c r="AA113" s="126"/>
      <c r="AB113" s="126"/>
      <c r="AC113" s="126"/>
      <c r="AD113" s="126"/>
      <c r="AE113" s="126"/>
      <c r="AF113" s="127"/>
      <c r="AG113" s="127"/>
    </row>
    <row r="114" spans="1:33" s="120" customFormat="1" x14ac:dyDescent="0.25">
      <c r="A114" s="29"/>
      <c r="B114" s="118"/>
      <c r="C114" s="119"/>
      <c r="G114" s="29"/>
      <c r="H114" s="29"/>
      <c r="I114" s="29"/>
      <c r="J114" s="29"/>
      <c r="K114" s="29"/>
      <c r="R114" s="122"/>
      <c r="V114" s="127"/>
      <c r="W114" s="126"/>
      <c r="X114" s="126"/>
      <c r="Y114" s="126"/>
      <c r="Z114" s="126"/>
      <c r="AA114" s="126"/>
      <c r="AB114" s="126"/>
      <c r="AC114" s="126"/>
      <c r="AD114" s="126"/>
      <c r="AE114" s="126"/>
      <c r="AF114" s="127"/>
      <c r="AG114" s="127"/>
    </row>
    <row r="115" spans="1:33" s="120" customFormat="1" x14ac:dyDescent="0.25">
      <c r="A115" s="29"/>
      <c r="B115" s="118"/>
      <c r="C115" s="119"/>
      <c r="G115" s="29"/>
      <c r="H115" s="29"/>
      <c r="I115" s="29"/>
      <c r="J115" s="29"/>
      <c r="K115" s="29"/>
      <c r="R115" s="122"/>
      <c r="V115" s="125"/>
      <c r="W115" s="126"/>
      <c r="X115" s="126"/>
      <c r="Y115" s="126"/>
      <c r="Z115" s="126"/>
      <c r="AA115" s="126"/>
      <c r="AB115" s="126"/>
      <c r="AC115" s="126"/>
      <c r="AD115" s="126"/>
      <c r="AE115" s="127"/>
      <c r="AF115" s="127"/>
      <c r="AG115" s="127"/>
    </row>
    <row r="116" spans="1:33" s="120" customFormat="1" x14ac:dyDescent="0.25">
      <c r="A116" s="29"/>
      <c r="B116" s="118"/>
      <c r="C116" s="119"/>
      <c r="G116" s="29"/>
      <c r="H116" s="29"/>
      <c r="I116" s="29"/>
      <c r="J116" s="29"/>
      <c r="K116" s="29"/>
      <c r="R116" s="122"/>
      <c r="S116" s="3"/>
      <c r="T116" s="3"/>
      <c r="U116" s="3"/>
      <c r="V116" s="127"/>
      <c r="W116" s="127"/>
      <c r="X116" s="127"/>
      <c r="Y116" s="127"/>
      <c r="Z116" s="127"/>
      <c r="AA116" s="127"/>
      <c r="AB116" s="127"/>
      <c r="AC116" s="127"/>
      <c r="AD116" s="127"/>
      <c r="AE116" s="127"/>
      <c r="AF116" s="129"/>
      <c r="AG116" s="127"/>
    </row>
    <row r="117" spans="1:33" s="120" customFormat="1" x14ac:dyDescent="0.25">
      <c r="A117" s="29"/>
      <c r="B117" s="118"/>
      <c r="C117" s="119"/>
      <c r="G117" s="29"/>
      <c r="H117" s="29"/>
      <c r="I117" s="29"/>
      <c r="J117" s="29"/>
      <c r="K117" s="29"/>
      <c r="R117" s="122"/>
      <c r="S117" s="3"/>
      <c r="T117" s="3"/>
      <c r="U117" s="3"/>
      <c r="V117" s="126"/>
      <c r="W117" s="125"/>
      <c r="X117" s="125"/>
      <c r="Y117" s="127"/>
      <c r="Z117" s="125"/>
      <c r="AA117" s="127"/>
      <c r="AB117" s="126"/>
      <c r="AC117" s="127"/>
      <c r="AD117" s="127"/>
      <c r="AE117" s="126"/>
      <c r="AF117" s="129"/>
      <c r="AG117" s="126"/>
    </row>
    <row r="118" spans="1:33" s="120" customFormat="1" x14ac:dyDescent="0.25">
      <c r="A118" s="29"/>
      <c r="B118" s="118"/>
      <c r="C118" s="119"/>
      <c r="G118" s="29"/>
      <c r="H118" s="29"/>
      <c r="I118" s="29"/>
      <c r="J118" s="29"/>
      <c r="K118" s="29"/>
      <c r="R118" s="122"/>
      <c r="S118" s="3"/>
      <c r="T118" s="3"/>
      <c r="U118" s="3"/>
      <c r="V118" s="125"/>
      <c r="W118" s="125"/>
      <c r="X118" s="125"/>
      <c r="Y118" s="127"/>
      <c r="Z118" s="125"/>
      <c r="AA118" s="127"/>
      <c r="AB118" s="126"/>
      <c r="AC118" s="127"/>
      <c r="AD118" s="127"/>
      <c r="AE118" s="126"/>
      <c r="AF118" s="129"/>
      <c r="AG118" s="126"/>
    </row>
    <row r="119" spans="1:33" s="120" customFormat="1" x14ac:dyDescent="0.25">
      <c r="A119" s="29"/>
      <c r="B119" s="118"/>
      <c r="C119" s="119"/>
      <c r="R119" s="122"/>
      <c r="S119" s="3"/>
      <c r="T119" s="3"/>
      <c r="U119" s="3"/>
      <c r="V119" s="125"/>
      <c r="W119" s="125"/>
      <c r="X119" s="125"/>
      <c r="Y119" s="127"/>
      <c r="Z119" s="125"/>
      <c r="AA119" s="127"/>
      <c r="AB119" s="126"/>
      <c r="AC119" s="127"/>
      <c r="AD119" s="127"/>
      <c r="AE119" s="126"/>
      <c r="AF119" s="129"/>
      <c r="AG119" s="126"/>
    </row>
    <row r="120" spans="1:33" s="120" customFormat="1" x14ac:dyDescent="0.2">
      <c r="A120" s="29"/>
      <c r="B120" s="118"/>
      <c r="C120" s="119"/>
      <c r="R120" s="122"/>
      <c r="S120" s="3"/>
      <c r="T120" s="3"/>
      <c r="U120" s="3"/>
      <c r="V120" s="3"/>
      <c r="W120" s="3"/>
    </row>
    <row r="121" spans="1:33" s="120" customFormat="1" x14ac:dyDescent="0.2">
      <c r="A121" s="29"/>
      <c r="B121" s="118"/>
      <c r="C121" s="119"/>
      <c r="R121" s="122"/>
      <c r="S121" s="3"/>
      <c r="T121" s="3"/>
      <c r="U121" s="3"/>
      <c r="V121" s="3"/>
      <c r="W121" s="3"/>
    </row>
    <row r="122" spans="1:33" s="120" customFormat="1" x14ac:dyDescent="0.2">
      <c r="A122" s="29"/>
      <c r="B122" s="118"/>
      <c r="C122" s="119"/>
      <c r="R122" s="122"/>
      <c r="S122" s="3"/>
      <c r="T122" s="3"/>
      <c r="U122" s="3"/>
      <c r="V122" s="3"/>
      <c r="W122" s="3"/>
    </row>
    <row r="123" spans="1:33" s="120" customFormat="1" x14ac:dyDescent="0.2">
      <c r="A123" s="29"/>
      <c r="B123" s="118"/>
      <c r="C123" s="119"/>
      <c r="R123" s="122"/>
      <c r="S123" s="3"/>
      <c r="T123" s="3"/>
      <c r="U123" s="3"/>
      <c r="V123" s="3"/>
      <c r="W123" s="3"/>
    </row>
    <row r="124" spans="1:33" s="120" customFormat="1" x14ac:dyDescent="0.2">
      <c r="A124" s="29"/>
      <c r="B124" s="118"/>
      <c r="C124" s="119"/>
      <c r="R124" s="122"/>
      <c r="S124" s="3"/>
      <c r="T124" s="3"/>
      <c r="U124" s="3"/>
      <c r="V124" s="3"/>
      <c r="W124" s="3"/>
    </row>
    <row r="125" spans="1:33" s="120" customFormat="1" x14ac:dyDescent="0.2">
      <c r="A125" s="29"/>
      <c r="B125" s="118"/>
      <c r="C125" s="119"/>
      <c r="R125" s="122"/>
      <c r="S125" s="3"/>
      <c r="T125" s="3"/>
      <c r="U125" s="3"/>
      <c r="V125" s="3"/>
      <c r="W125" s="3"/>
    </row>
  </sheetData>
  <mergeCells count="55">
    <mergeCell ref="AH15:AH16"/>
    <mergeCell ref="AI15:AI16"/>
    <mergeCell ref="AJ15:AJ16"/>
    <mergeCell ref="AK15:AK16"/>
    <mergeCell ref="AL15:AL16"/>
    <mergeCell ref="B17:C17"/>
    <mergeCell ref="AA15:AA16"/>
    <mergeCell ref="AB15:AB16"/>
    <mergeCell ref="AC15:AC16"/>
    <mergeCell ref="AD15:AD16"/>
    <mergeCell ref="AF15:AF16"/>
    <mergeCell ref="AG15:AG16"/>
    <mergeCell ref="S15:S16"/>
    <mergeCell ref="T15:T16"/>
    <mergeCell ref="U15:U16"/>
    <mergeCell ref="X15:X16"/>
    <mergeCell ref="Y15:Y16"/>
    <mergeCell ref="Z15:Z16"/>
    <mergeCell ref="W14:W16"/>
    <mergeCell ref="X14:AA14"/>
    <mergeCell ref="AB14:AD14"/>
    <mergeCell ref="AE14:AE16"/>
    <mergeCell ref="AF14:AL14"/>
    <mergeCell ref="D15:D16"/>
    <mergeCell ref="E15:E16"/>
    <mergeCell ref="F15:F16"/>
    <mergeCell ref="G15:G16"/>
    <mergeCell ref="H15:H16"/>
    <mergeCell ref="A14:A16"/>
    <mergeCell ref="B14:C16"/>
    <mergeCell ref="D14:F14"/>
    <mergeCell ref="G14:Q14"/>
    <mergeCell ref="R14:U14"/>
    <mergeCell ref="V14:V16"/>
    <mergeCell ref="I15:I16"/>
    <mergeCell ref="J15:P15"/>
    <mergeCell ref="Q15:Q16"/>
    <mergeCell ref="R15:R16"/>
    <mergeCell ref="A8:C9"/>
    <mergeCell ref="E8:I8"/>
    <mergeCell ref="M8:N8"/>
    <mergeCell ref="D9:K9"/>
    <mergeCell ref="A11:C12"/>
    <mergeCell ref="E11:I11"/>
    <mergeCell ref="M11:P11"/>
    <mergeCell ref="D12:K12"/>
    <mergeCell ref="A1:AE1"/>
    <mergeCell ref="A2:C3"/>
    <mergeCell ref="E2:I2"/>
    <mergeCell ref="U2:W2"/>
    <mergeCell ref="E3:J3"/>
    <mergeCell ref="A5:C6"/>
    <mergeCell ref="E5:K5"/>
    <mergeCell ref="P5:Q5"/>
    <mergeCell ref="D6:L6"/>
  </mergeCells>
  <pageMargins left="0.35433070866141736" right="0.19685039370078741" top="0.43307086614173229" bottom="0.27559055118110237" header="0.23622047244094491" footer="0.15748031496062992"/>
  <pageSetup paperSize="5" scale="60" orientation="landscape" verticalDpi="300" r:id="rId1"/>
  <headerFooter>
    <oddFooter>&amp;L&amp;8&amp;D &amp;T &amp;F/&amp;A&amp;R&amp;8&amp;N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สรุปการมีงานทำ57_ณ1กค59</vt:lpstr>
      <vt:lpstr>สรุปการมีงานทำ57_ณ1กค59!Print_Titles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tong</dc:creator>
  <cp:lastModifiedBy>tong</cp:lastModifiedBy>
  <dcterms:created xsi:type="dcterms:W3CDTF">2016-09-13T04:09:04Z</dcterms:created>
  <dcterms:modified xsi:type="dcterms:W3CDTF">2016-09-13T04:09:23Z</dcterms:modified>
</cp:coreProperties>
</file>