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 data F\ฐานข้อมูลหลัก\ติดตามแผนยุทธศาสตร์\2559\ทบทวนแผน 2559\"/>
    </mc:Choice>
  </mc:AlternateContent>
  <bookViews>
    <workbookView xWindow="0" yWindow="0" windowWidth="21600" windowHeight="9780" activeTab="1"/>
  </bookViews>
  <sheets>
    <sheet name="แผนกลยุทธ์ (11 ส.ค. 59) (2)" sheetId="1" r:id="rId1"/>
    <sheet name="แผนปฏิบัติงาน(11 ส.ค. 59) (2)" sheetId="2" r:id="rId2"/>
  </sheets>
  <definedNames>
    <definedName name="_xlnm.Print_Titles" localSheetId="0">'แผนกลยุทธ์ (11 ส.ค. 59) (2)'!$3:$4</definedName>
    <definedName name="_xlnm.Print_Titles" localSheetId="1">'แผนปฏิบัติงาน(11 ส.ค. 59) (2)'!$3:$4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" l="1"/>
  <c r="N31" i="1"/>
  <c r="N30" i="1"/>
  <c r="M30" i="1"/>
  <c r="N27" i="1"/>
  <c r="P25" i="1"/>
  <c r="O25" i="1"/>
  <c r="Y24" i="1"/>
  <c r="X24" i="1"/>
  <c r="X25" i="1" s="1"/>
  <c r="M10" i="1"/>
  <c r="T5" i="1"/>
  <c r="U5" i="1" s="1"/>
  <c r="N5" i="1"/>
  <c r="O4" i="1"/>
  <c r="N4" i="1"/>
</calcChain>
</file>

<file path=xl/sharedStrings.xml><?xml version="1.0" encoding="utf-8"?>
<sst xmlns="http://schemas.openxmlformats.org/spreadsheetml/2006/main" count="369" uniqueCount="181">
  <si>
    <t xml:space="preserve">(ร่าง) แบบรายงานการดำเนินงานตามแผนกลยุทธ์ ประจำปี พ.ศ. 2559 สำนักงานอธิการบดี มหาวิทยาลัยอุบลราชธานี </t>
  </si>
  <si>
    <t>กลยุทธ์</t>
  </si>
  <si>
    <t>ตัวชี้วัด</t>
  </si>
  <si>
    <t>ผู้รับผิดชอบหลัก</t>
  </si>
  <si>
    <t>หน่วยที่วัด</t>
  </si>
  <si>
    <t>แผน/ผล การดำเนินงาน</t>
  </si>
  <si>
    <t>ผลการดำเนินงาน</t>
  </si>
  <si>
    <t>สรุปผลการดำเนินงาน</t>
  </si>
  <si>
    <t>ปัญหาอุปสรรค</t>
  </si>
  <si>
    <t>บรรลุ</t>
  </si>
  <si>
    <t>ไม่บรรลุ</t>
  </si>
  <si>
    <t>รวม</t>
  </si>
  <si>
    <t>เฉลี่ย</t>
  </si>
  <si>
    <t>แผน (ค่าเป้าหมาย)</t>
  </si>
  <si>
    <t xml:space="preserve">ผลการดำเนินงาน </t>
  </si>
  <si>
    <t xml:space="preserve">กลยุทธ์ที่ 1. พัฒนาระบบและกลไกการให้บริการ การกำกับดูแลและส่งเสริมสนับสนุนการดำเนินงานตามภารกิจมหาวิทยาลัย
</t>
  </si>
  <si>
    <t>1.1 ร้อยละเฉลี่ยของการบรรลุเป้าหมายตามที่สำนักงานอธิการบดีกำหนด</t>
  </si>
  <si>
    <t>กองแผนงาน</t>
  </si>
  <si>
    <t>ร้อยละ</t>
  </si>
  <si>
    <t>1.2 ระดับความสำเร็จเฉลี่ยในการพัฒนาระบบและกลไกการให้บริการ การกำกับดูแลและส่งเสริมสนับสนุนการดำเนินงานตามภารกิจมหาวิทยาลัยเกณฑ์มาตรฐาน</t>
  </si>
  <si>
    <t>ทุกหน่วยงาน</t>
  </si>
  <si>
    <t>ระดับ</t>
  </si>
  <si>
    <t>หน่วยงานมีการพัฒนาระบบและกลไกการให้บริการ การกำกับดูแลและส่งเสริมสนับสนุนการดำเนินงานตามภารกิจและตามเกณฑ์มาตรฐาน</t>
  </si>
  <si>
    <t>กองกลาง</t>
  </si>
  <si>
    <t>สนง.วิเทศสัมพันธ์</t>
  </si>
  <si>
    <t>สนง.สภามหาวิทยาลัย</t>
  </si>
  <si>
    <t>สนง.ตรวจสอบภายใน</t>
  </si>
  <si>
    <t>สนง.พัฒนาคุณภาพการศึกษา</t>
  </si>
  <si>
    <t>สนง.พัฒนานักศึกษา (งานกิจ)</t>
  </si>
  <si>
    <t>สนง.พัฒนานักศึกษา</t>
  </si>
  <si>
    <t>สนง.ส่งเสริมบริหารงานวิจัยฯ</t>
  </si>
  <si>
    <t>สำนักงานบริหารกายภาพและสิ่งแวดล้อม</t>
  </si>
  <si>
    <t>ในการปฎิบัติงานเพื่อให้เป็นไปตามที่วางไว้นั้นในด้านระบบสาธารณูปโภค อาจจะยังไม่คลอบคลุมถึงทุกส่วน ของมหาวิทยาลัยเนื่องจากการขยายตัวของมหาวิทยาลัยที่มีนักศึกษาเพิ่มขึ้นจากปีที่ผ่านมา ทำให้ระบบสาธารณูปโภคอาจจะให้ความสะดวกไม่ทั่วถึง แต่ทั้งนี้ในการบริหารจัดการของสำนักงานบริหารกายภาพฯ ในปีงบประมาณ 2558 จึงได้มีการวางแผนในการปฏิบัติงานให้มีประสิทธิภาพมากยิ่งขึ้นเพื่อรองรับการขยายตัวของหมาวิทยาลัย
ฐานข้อมูลในการจัดทำข้อมูลงานก่อสร้างค่อนข้างมีจำนวนมาก ทำให้จึงต้องใช้เวลาและบุคลากรในการจัดทำข้อมูลให้ได้มาตรฐาน</t>
  </si>
  <si>
    <t xml:space="preserve"> - สำนักงานบริหารกายภาพฯ จัดทำแผนการ</t>
  </si>
  <si>
    <t>สนง.ประกันคุณภาพฯ</t>
  </si>
  <si>
    <t>ปฏิบัติงาน ประจำปี 2558 (ฉบับร่าง) เพื่อเป็น</t>
  </si>
  <si>
    <t>สำนักงานบริหารบัณฑิตศึกษา</t>
  </si>
  <si>
    <t>แผนการปฏิบัติงานในการปรับปรุงซ่อมแซมระบบ</t>
  </si>
  <si>
    <t>กองคลัง</t>
  </si>
  <si>
    <t>สาธารณูปโภค ให้มีประสิทธิภาพและสิทธิผลมาก</t>
  </si>
  <si>
    <t>กองการเจ้าหน้าที่</t>
  </si>
  <si>
    <t xml:space="preserve"> เนื่องจากระยะเวลาในการพัฒนาระบบมีอย่างจำกัด จึงยังไม่สามารถพัฒนาระบบได้ครบถ้วนตามแผนที่กำหนดไว้ เช่น ระบบหรือโมดูลที่พัฒนาได้ ซึ่งได้นำไปทดลองใช้งานจริง อาจมีการเพิ่มเติมหรือปรับปรุงระบบเพื่อให้ตรงความต้องการของผู้ใช้งานอย่างแท้จริง  ทำให้ต้องใช้ระยะเวลาในการพัฒนาระบบสำหรับการแก้ไขหรือปรับปรุง รวมทั้งต้องการชี้แจงหรือจัดอบบรมกับผู้ใช้งานอีกครั้ง ซึ่งการพัฒนาระบบจึงไม่สามารถทำได้ครบถ้วนตามที่แผนกำหนดไว้หรืออาจจะไม่ครบถ้วนสมบูรณ์  แต่ได้กำหนดไว้ในแผนการพัฒนาระบบในปีงบประมาณถัดไป</t>
  </si>
  <si>
    <t>ยิ่งขึ้น</t>
  </si>
  <si>
    <t>กองบริการการศึกษา</t>
  </si>
  <si>
    <t>สนง.กฎหมายและนิติการ</t>
  </si>
  <si>
    <t xml:space="preserve">1. เก็บแบบสอบถามได้ไม่ครบตามจำนวน
2. หน่วยงานส่งแบบสอบถามช้ากว่ากำหนด
</t>
  </si>
  <si>
    <t>รักษาความปลอดภัย</t>
  </si>
  <si>
    <t>1.ระยะเวลาการประเมินกำหนดจุดเสี่ยงเพื่อดำเนินการติดตั้งกล้องวงจรปิดเพิ่มเติม บริเวณประตู 2 และศูนย์กีฬาเอนกประสงค์
2.การตั้งจุดตรวจบริเวณประตู 1,3ขาดการตระหนักในความปลอดภัยและการให้ความร่วมมือของนักศึกษา บุคลากรบางส่วน</t>
  </si>
  <si>
    <t>(1) มีการทบทวน ปรับปรุงระบบและกลไกการให้บริการ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</si>
  <si>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>(2) มีแผนพัฒนาระบบและกลไกการให้บริการ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</si>
  <si>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 xml:space="preserve"> </t>
  </si>
  <si>
    <t>(3) มีการดำเนินงานตามแผนที่กำหนดไม่ต่ำกว่าร้อยละ 80</t>
  </si>
  <si>
    <t>(4) มีการติดตามประเมินผลและจัดทำรายงานเสนอต่อผู้บริหารหน่วยงานอย่างน้อย 2 ครั้งต่อปี</t>
  </si>
  <si>
    <t xml:space="preserve">    (5) มีการนำผลการประเมินมา
      พัฒนาปรับปรุงแผนการ
      ดำเนินงาน</t>
  </si>
  <si>
    <t>สนง.บริหารกายภาพและสิ่งแวดล้อม</t>
  </si>
  <si>
    <t>สนง.ประกันคุณภาพการศึกษาและสารสนเทศ</t>
  </si>
  <si>
    <t>สนง.บริหารบัณฑิตศึกษา</t>
  </si>
  <si>
    <t xml:space="preserve">กลยุทธ์ที่ 2. พัฒนาระบบบริหารจัดการให้เป็นไปตามหลักธรรมาภิบาล </t>
  </si>
  <si>
    <t xml:space="preserve"> 2.1 ค่าเฉลี่ยของผลการประเมินการปฏิบัติงานของผู้บริหารในสำนักงานอธิการบดี </t>
  </si>
  <si>
    <t>คะแนน</t>
  </si>
  <si>
    <t>2.2 ระดับความสำเร็จของระบบบริหารจัดการที่ดีและมีธรรมาภิบาล (ม.อบ.2)</t>
  </si>
  <si>
    <t>2.3 ระดับความสำเร็จในการบริหารจัดการระบบสาธารณูปโภคและสิ่งแวดล้อมในสำนักงานอธิการบดี</t>
  </si>
  <si>
    <t xml:space="preserve">กลยุทธ์ที่ 3. พัฒนาระบบบริหารและพัฒนาทรัพยากรมนุษย์ </t>
  </si>
  <si>
    <t>3.1 ร้อยละของบุคลากรที่มีความสุขในการปฏิบัติงาน (ม.อบ.3)</t>
  </si>
  <si>
    <t>3.2 ร้อยละเฉลี่ยของบุคลากรที่มีสมรรถนะตามเกณฑ์มาตรฐานที่มหาวิทยาลัยกำหนด (ม.อบ.4)</t>
  </si>
  <si>
    <t xml:space="preserve">ตัวชี้วัดการพัฒนาอัตลักษณ์ </t>
  </si>
  <si>
    <t xml:space="preserve">4.1 ร้อยละความพึงพอใจของผู้รับบริการต่อการให้บริการของสำนักงานอธิการบดี </t>
  </si>
  <si>
    <t xml:space="preserve">4.2 ร้อยละของบุคลากรที่เข้าร่วมกิจกรรมตามประเพณีและวันสำคัญ ทั้งภายในและภายนอกมหาวิทยาลัย 
</t>
  </si>
  <si>
    <t xml:space="preserve">4.3 จำนวนหน่วยงานทั้งภายในและภายนอกมหาวิทยาลัยที่มาศึกษาดูงานและแลกเปลี่ยนเรียนรู้กับสำนักงานอธิการบดี </t>
  </si>
  <si>
    <t xml:space="preserve">ตัวชี้วัดการพัฒนาเอกลักษณ์ </t>
  </si>
  <si>
    <t xml:space="preserve">5.1 ระดับความพึงพอใจของบุคลากรทุกระดับต่อกระบวนการพัฒนาความรู้ทักษะของสำนักงานอธิการบดี  </t>
  </si>
  <si>
    <t xml:space="preserve">5.2 ร้อยละของบุคลากรที่ได้รับการพัฒนาความรู้ และพัฒนาทักษะ </t>
  </si>
  <si>
    <t xml:space="preserve">หมายเหตุ : </t>
  </si>
  <si>
    <t xml:space="preserve">  1. ผลการดำเนินงานให้ใส่ผลที่ได้ตามค่าเป้าหมาย เช่น ค่าเป้าหมาย ร้อยละ 100 ผลการดำเนินงาน 95 </t>
  </si>
  <si>
    <t xml:space="preserve">  2. สรุปผลการดำเนินงาน - ให้อธิบายรายละเอียดขั้นตอนการดำเนินงาน (ถ้ามี)</t>
  </si>
  <si>
    <t xml:space="preserve">  3. ปัญหาอุปสรรค - ให้อธิบาย (ถ้ามี)</t>
  </si>
  <si>
    <t xml:space="preserve">จากผลการดำเนินงานตามแผนกลยุทธ์ ประจำปี พ.ศ. 2557 สำนักงานอธิการบดี ข้างต้น ประกอบด้วย </t>
  </si>
  <si>
    <t>กลยุทธ์ที่ 1. พัฒนาระบบและกลไกการให้บริการ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</si>
  <si>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 xml:space="preserve">   ประกอบด้วย 2 ตัวชี้วัด บรรลุผลการดำเนินงาน 1 ตัวชี้วัด และไม่บรรลุผลการดำเนินงาน 1 ตัวชี้วัด</t>
  </si>
  <si>
    <t xml:space="preserve">   ประกอบด้วย 3 ตัวชี้วัด  มีผลการดำเนินงานไม่บรรลุผลการดำเนินงาน 3 ตัวชี้วัด</t>
  </si>
  <si>
    <t xml:space="preserve"> - ตัวชี้วัดการพัฒนาอัตลักษณ์</t>
  </si>
  <si>
    <t xml:space="preserve">   ประกอบด้วย 3 ตัวชี้วัด  บรรลุผลการดำเนินงาน 3 ตัวชี้วัด</t>
  </si>
  <si>
    <t xml:space="preserve"> - ตัวชี้วัดการพัฒนาเอกลักษณ์ </t>
  </si>
  <si>
    <t xml:space="preserve">   ประกอบด้วย 2 ตัวชี้วัด  บรรลุผลการดำเนินงาน 2 ตัวชี้วัด </t>
  </si>
  <si>
    <t xml:space="preserve">(ร่าง) แบบรายงานการดำเนินงานตามแผนปฏิบัติงานประจำปี พ.ศ. 2559  สำนักงานอธิการบดี มหาวิทยาลัยอุบลราชธานี </t>
  </si>
  <si>
    <t>หมายเหตุ</t>
  </si>
  <si>
    <t>รวมตัวชี้วัด</t>
  </si>
  <si>
    <t xml:space="preserve">1. พัฒนาระบบและกลไกการให้บริการ การกำกับดูแลและส่งเสริมสนับสนุนการดำเนินงานตามภารกิจสำนักงานอธิการบดี </t>
  </si>
  <si>
    <t>1.1 กระบวนการพัฒนาแผนสำนักงานอธิการบดี (ตัวชี้วัดที่ 1.1 สกอ.)</t>
  </si>
  <si>
    <t>คงเดิม</t>
  </si>
  <si>
    <t xml:space="preserve">เป็นไปตามเกณฑ์มาตรฐานการศึกษา </t>
  </si>
  <si>
    <t xml:space="preserve">1.4 ห้องสมุด อุปกรณ์การศึกษา และสภาพแวดล้อมการเรียนรู้ (ประเมินอาคารเรียนรวม) </t>
  </si>
  <si>
    <t>1.6 ระบบและกลไกการพัฒนาคุณลักษณะของบัณฑิต (สกอ. 2.7 : เฉพาะเกณฑ์ข้อ 5 คือ มีกิจกรรมเสริมสร้างคุณธรรมจริยธรรมให้แก่นักศึกษาระดับปริญญาตรีและบัณฑิตที่จัดโดยสถาบัน)</t>
  </si>
  <si>
    <t>สำนักงานพัฒนานักศึกษา</t>
  </si>
  <si>
    <t>1.7 ระดับความสำเร็จของการเสริมสร้างคุณธรรมจริยธรรมที่จัดให้กับนักศึกษา (สกอ. 2.8)</t>
  </si>
  <si>
    <t>1.6 จำนวนนักศึกษาและบุคลากรที่เข้าร่วมอบรมด้านภาษา</t>
  </si>
  <si>
    <t>สำนักงานวิเทศสัมพันธ์</t>
  </si>
  <si>
    <t>คน</t>
  </si>
  <si>
    <t>1.7 ร้อยละผู้เข้าร่วมโครงการมีทักษะด้านภาษาเพิ่มขึ้นไม่น้อยกว่า</t>
  </si>
  <si>
    <t>1.4 จำนวนบุคลากรในสำนักงานอธิการบดีที่เข้าร่วมอบรมด้านภาษา</t>
  </si>
  <si>
    <t>1.8 จำนวนนักศึกษา บุคลากรที่ได้รับการพัฒนาศักยภาพเพื่อสนับสนุนการท่องเที่ยว</t>
  </si>
  <si>
    <t>1.5 จำนวนบุคลากรในสำนักงานอธิการบดีที่ได้รับการพัฒนาศักยภาพเพื่อสนับสนุนการท่องเที่ยว</t>
  </si>
  <si>
    <t>สำนักงานส่งเสริมการวิจัยฯ</t>
  </si>
  <si>
    <r>
      <t xml:space="preserve">2. พัฒนาระบบบริหารจัดการให้เป็นไปตามหลักธรรมาภิบาล </t>
    </r>
    <r>
      <rPr>
        <sz val="16"/>
        <color rgb="FFFFFFFF"/>
        <rFont val="TH SarabunPSK"/>
        <family val="2"/>
      </rPr>
      <t>โดยใช้</t>
    </r>
  </si>
  <si>
    <t>2.2 ระดับความคิดเห็นของบุคลากรในการปฎิบัติตามหลักธรรมาภิบาล</t>
  </si>
  <si>
    <t>สำนักงานกฎหมายและนิติการ</t>
  </si>
  <si>
    <t>2.2.1 ค่าเฉลี่ยของผลการประเมินการปฏิบัติงานของผู้บริหารในสำนักงานอธิการบดี</t>
  </si>
  <si>
    <t>2.3 มีการทบทวน/ปรับเปลี่ยนโครงสร้างของหน่วยงานในสำนักงานอธิการบดี</t>
  </si>
  <si>
    <t>มี/ไม่มี</t>
  </si>
  <si>
    <t>มี</t>
  </si>
  <si>
    <t>2.4 ระบบและกลไกการเงินและงบประมาณ (สกอ. 8.1)</t>
  </si>
  <si>
    <t>2.5 ระดับความสำเร็จของระบบควบคุมภายในสำนักงานอธิการบดี</t>
  </si>
  <si>
    <t>2.6 ระบบบริหารความเสี่ยง (สกอ. 7.4)</t>
  </si>
  <si>
    <t>2.7 ระดับความสำเร็จในการกำกับติดตามการดำเนินงานตามแผนกลยุทธ์/แผนปฏิบัติราชการ</t>
  </si>
  <si>
    <t>2.8 ระดับความสำเร็จในการกำกับ ติดตามประเมินผลการประกันคุณภาพภายใน</t>
  </si>
  <si>
    <t>สำนักงานประกันคุณภาพ</t>
  </si>
  <si>
    <t>2.10 จำนวนหน่วยงานที่ได้รับการตรวจสอบภายใน</t>
  </si>
  <si>
    <t>สำนักงานตรวจสอบภายใน</t>
  </si>
  <si>
    <t>หน่วยงาน/ปี</t>
  </si>
  <si>
    <t>2.11 ระบบสารสนเทศเพื่อการบริหารและการตัดสินใจ (สกอ.7.3)</t>
  </si>
  <si>
    <t>2.13 ระบบและกลไกการประกันคุณภาพภายใน (สกอ.9.1)</t>
  </si>
  <si>
    <t>2.14 ระดับความพึงพอใจของนักศึกษาและบุคลากรในระบบกายภาพ ระบบสาธารณูปโภคและสาธารณูปการ</t>
  </si>
  <si>
    <t>สำนักบริหารกายภาพและสิ่งแวดล้อม</t>
  </si>
  <si>
    <t>2.15 ระดับความสำเร็จในการอนุรักษ์พลังงานและสิ่งแวดล้อม</t>
  </si>
  <si>
    <t>3.พัฒนาระบบบริหารและพัฒนาทรัพยากรมนุษย์</t>
  </si>
  <si>
    <t>3.2 ระดับความสำเร็จในการถ่ายทอดตัวบ่งชี้ขององค์กรสู่ระดับบุคคล</t>
  </si>
  <si>
    <t>3.1 ระดับความสำเร็จในการถ่ายทอดตัวบ่งชี้ขององค์กรสู่ระดับบุคคล</t>
  </si>
  <si>
    <t>3.3 ร้อยละผู้บริหารที่สมรรถนะตามที่สภามหาวิทยาลัยกำหนด</t>
  </si>
  <si>
    <t>3.2 ร้อยละผู้บริหารที่สมรรถนะตามที่สภามหาวิทยาลัยกำหนด</t>
  </si>
  <si>
    <t>3.5 ระดับความพึงพอใจของบุคลากรในสำนักงานอธิการบดีที่มีต่อระบบสวัสดิการภายใน</t>
  </si>
  <si>
    <t>3.3 ระดับความพึงพอใจของบุคลากรในสำนักงานอธิการบดีที่มีต่อระบบสวัสดิการภายใน</t>
  </si>
  <si>
    <t>3.6 การพัฒนาสถาบันสู่สถาบันเรียนรู้ (สกอ. 7.2)</t>
  </si>
  <si>
    <t>3.7 จำนวนบุคลากรที่ได้รับการยกย่อง เชิดชูเกียรติด้านจรรยาบรรณวิชาชีพและการเป็นแบบอย่างที่ดี</t>
  </si>
  <si>
    <t>3.5 จำนวนบุคลากรสำนักงานอธิการบดีที่ได้รับการยกย่อง เชิดชูเกียรติด้านจรรยาบรรณวิชาชีพและการเป็นแบบอย่างที่ดี</t>
  </si>
  <si>
    <t>คน/ปี</t>
  </si>
  <si>
    <t xml:space="preserve">จากผลการดำเนินงานตามแผนปฏิบัติงานประจำปี พ.ศ. 2557 สำนักงานอธิการบดี ข้างต้น ประกอบด้วย </t>
  </si>
  <si>
    <t xml:space="preserve">กลยุทธ์ที่ 1. พัฒนาระบบและกลไกการให้บริการ การกำกับดูแลและส่งเสริมสนับสนุนการดำเนินงานตามภารกิจสำนักงานอธิการบดี </t>
  </si>
  <si>
    <t xml:space="preserve">   ประกอบด้วย 15 ตัวชี้วัด บรรลุผลการดำเนินงาน 11 ตัวชี้วัด และไม่บรรลุผลการดำเนินงาน 4 ตัวชี้วัด</t>
  </si>
  <si>
    <t>กลยุทธ์ที่ 2. พัฒนาระบบบริหารจัดการให้เป็นไปตามหลักธรรมาภิบาล</t>
  </si>
  <si>
    <t xml:space="preserve">   ประกอบด้วย 15 ตัวชี้วัด บรรลุผลการดำเนินงาน 12 ตัวชี้วัด และไม่บรรลุผลการดำเนินงาน 3 ตัวชี้วัด</t>
  </si>
  <si>
    <t>กลยุทธ์ที่ 3. พัฒนาระบบบริหารและพัฒนาทรัพยากรมนุษย์</t>
  </si>
  <si>
    <t xml:space="preserve">   ประกอบด้วย 7 ตัวชี้วัด บรรลุผลการดำเนินงาน 7 ตัวชี้วัด </t>
  </si>
  <si>
    <t>เกณฑ์</t>
  </si>
  <si>
    <t>1.1 กระบวนการพัฒนาแผนสำนักงานอธิการบดี</t>
  </si>
  <si>
    <t xml:space="preserve"> (ตัวชี้วัดที่ 1.1 สกอ.)</t>
  </si>
  <si>
    <t>1.2 ระบบและกลไกการพัฒนาและบริหารหลักสูตร</t>
  </si>
  <si>
    <t xml:space="preserve"> (สกอ. 2.1)</t>
  </si>
  <si>
    <t>1.3 ระบบการพัฒนาคณาจารย์และบุคลากรสายสนับสนุน</t>
  </si>
  <si>
    <t>(สกอ. 8.1)</t>
  </si>
  <si>
    <t>(สกอ. 7.4)</t>
  </si>
  <si>
    <t xml:space="preserve"> (สกอ.9.1)</t>
  </si>
  <si>
    <t xml:space="preserve">3.4 การพัฒนาองค์กรสู่องค์กรแห่งการเรียนรู้ </t>
  </si>
  <si>
    <t>(สกอ. 7.2)</t>
  </si>
  <si>
    <t>(สกอ. 2.4 ) ไม่ได้ทำแล้ว</t>
  </si>
  <si>
    <t>เกณฑ์การประเมินตัวชี้วัด</t>
  </si>
  <si>
    <t>1.3 ระดับความพึงพอใจของนักศึกษาและบุคลากรต่ออุปกรณ์การศึกษา และสภาพแวดล้อมการเรียนรู้และการให้บริการของอาคารเรียนรวม</t>
  </si>
  <si>
    <t>1.5 ร้อยละผู้เข้าร่วมโครงการมีทักษะด้านภาษาเพิ่มขึ้นไม่น้อยกว่า</t>
  </si>
  <si>
    <t>ตัด รอบ ไตรมาส 2 - 3 11 ส.ค. 59</t>
  </si>
  <si>
    <t xml:space="preserve"> (สกอ.ระดับสถาบัน สกอ. 1.4) (ปรับเกณฑ์)</t>
  </si>
  <si>
    <t>1.10 กิจกรรมนักศึกษาระดับปริญญาตรี</t>
  </si>
  <si>
    <t xml:space="preserve"> (สกอ. 1.5)</t>
  </si>
  <si>
    <t>(สกอ. 2.1)</t>
  </si>
  <si>
    <t>(สกอ. 3.1)</t>
  </si>
  <si>
    <t xml:space="preserve"> (สกอ.7.3)</t>
  </si>
  <si>
    <t xml:space="preserve"> (สกอ. 4.1)</t>
  </si>
  <si>
    <t>1.6 การบริการนักศึกษาระดับปริญญาตรี</t>
  </si>
  <si>
    <t xml:space="preserve">1.7 ระบบและกลไกการบริหารและพัฒนางานวิจัยหรืองานสร้างสรรค์ </t>
  </si>
  <si>
    <t xml:space="preserve">1.8 การบริการทางวิชาการแก่สังคม </t>
  </si>
  <si>
    <t>1.9 ระบบและกลไกการทำนุบำรุงศิลปะและวัฒนธรรม</t>
  </si>
  <si>
    <t>2.1 ระดับความคิดเห็นของบุคลากรในสำนักงานอธิการบดีต่อการปฎิบัติตามหลักธรรมาภิบาล</t>
  </si>
  <si>
    <t>2.2 จำนวนหน่วยงานในสำนักงานอธิการบดีที่มีการทบทวน/ปรับเปลี่ยนโครงสร้างของหน่วยงาน</t>
  </si>
  <si>
    <t xml:space="preserve">2.3 ระบบและกลไกการเงินและงบประมาณของสำนักงานอธิการบดี </t>
  </si>
  <si>
    <t>2.4 ระดับความสำเร็จของระบบควบคุมภายในสำนักงานอธิการบดี</t>
  </si>
  <si>
    <t xml:space="preserve">2.5 ระบบบริหารความเสี่ยงของสำนักงานอธิการบดี </t>
  </si>
  <si>
    <t>2.6 ระดับความสำเร็จในการกำกับติดตามการดำเนินงานตามแผนกลยุทธ์/แผนปฏิบัติราชการ</t>
  </si>
  <si>
    <t>2.7 จำนวนหน่วยงานที่ได้รับการตรวจสอบภายใน</t>
  </si>
  <si>
    <t>2.8 ระบบสารสนเทศเพื่อการบริหารและการตัดสินใจของสำนักงานอธิการบดี</t>
  </si>
  <si>
    <t>2.9 ระบบและกลไกการประกันคุณภาพภายใน</t>
  </si>
  <si>
    <t>2.10 ระดับความพึงพอใจของบุคลากรในสำนักงานอธิการบดีที่มีต่อระบบกายภาพ ระบบสาธารณูปโภคและสาธารณูปการที่เอื้อต่อการปฏิบัติงาน</t>
  </si>
  <si>
    <t>2.11 ระดับความสำเร็จในการประหยัดพลังงานของสำนักงานอธิการบดี</t>
  </si>
  <si>
    <t xml:space="preserve"> ระดับความสำเร็จในการส่งเสริมและสนับสนุนความก้าวหน้าของบุคลากรตามสายงาน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</si>
</sst>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color rgb="FFFFFFFF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2" fontId="3" fillId="0" borderId="6" xfId="0" applyNumberFormat="1" applyFont="1" applyFill="1" applyBorder="1" applyAlignment="1">
      <alignment horizontal="center" vertical="top" wrapText="1"/>
    </xf>
    <xf numFmtId="60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/>
    <xf numFmtId="0" fontId="3" fillId="0" borderId="7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/>
    </xf>
    <xf numFmtId="0" fontId="3" fillId="0" borderId="7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43" fontId="3" fillId="0" borderId="0" xfId="1" applyFont="1"/>
    <xf numFmtId="43" fontId="3" fillId="0" borderId="0" xfId="0" applyNumberFormat="1" applyFont="1"/>
    <xf numFmtId="0" fontId="3" fillId="0" borderId="8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quotePrefix="1" applyFont="1"/>
    <xf numFmtId="0" fontId="3" fillId="3" borderId="7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2" borderId="7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top"/>
    </xf>
    <xf numFmtId="2" fontId="3" fillId="0" borderId="0" xfId="0" applyNumberFormat="1" applyFont="1"/>
    <xf numFmtId="0" fontId="3" fillId="0" borderId="7" xfId="0" applyFont="1" applyBorder="1" applyAlignment="1">
      <alignment vertical="top" wrapText="1"/>
    </xf>
    <xf numFmtId="0" fontId="3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4" fillId="2" borderId="5" xfId="0" applyFont="1" applyFill="1" applyBorder="1"/>
    <xf numFmtId="0" fontId="3" fillId="0" borderId="5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4" fillId="0" borderId="7" xfId="0" applyFont="1" applyBorder="1"/>
    <xf numFmtId="0" fontId="0" fillId="0" borderId="7" xfId="0" applyBorder="1" applyAlignment="1"/>
    <xf numFmtId="2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3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 indent="1"/>
    </xf>
    <xf numFmtId="2" fontId="3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3" fillId="0" borderId="10" xfId="0" applyFont="1" applyBorder="1"/>
    <xf numFmtId="2" fontId="3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0" fontId="3" fillId="0" borderId="11" xfId="0" applyFont="1" applyBorder="1"/>
    <xf numFmtId="0" fontId="3" fillId="0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5" xfId="0" quotePrefix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center" vertical="top"/>
    </xf>
    <xf numFmtId="2" fontId="3" fillId="0" borderId="11" xfId="0" applyNumberFormat="1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7" fillId="0" borderId="5" xfId="0" applyFont="1" applyBorder="1"/>
    <xf numFmtId="0" fontId="3" fillId="0" borderId="11" xfId="0" applyFont="1" applyBorder="1" applyAlignment="1">
      <alignment vertical="top" wrapText="1"/>
    </xf>
    <xf numFmtId="49" fontId="3" fillId="0" borderId="11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0" fontId="7" fillId="0" borderId="13" xfId="0" applyFont="1" applyBorder="1"/>
    <xf numFmtId="0" fontId="3" fillId="0" borderId="13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2" fontId="3" fillId="0" borderId="6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 wrapText="1"/>
    </xf>
    <xf numFmtId="0" fontId="4" fillId="0" borderId="5" xfId="0" applyFont="1" applyBorder="1"/>
    <xf numFmtId="2" fontId="3" fillId="0" borderId="5" xfId="0" applyNumberFormat="1" applyFont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4" fillId="0" borderId="0" xfId="0" applyFont="1"/>
    <xf numFmtId="0" fontId="3" fillId="0" borderId="0" xfId="0" applyFont="1" applyAlignment="1">
      <alignment vertical="top"/>
    </xf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3" fontId="3" fillId="0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 wrapText="1"/>
    </xf>
    <xf numFmtId="0" fontId="3" fillId="3" borderId="0" xfId="0" applyFont="1" applyFill="1"/>
    <xf numFmtId="0" fontId="9" fillId="3" borderId="7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/>
    </xf>
    <xf numFmtId="0" fontId="3" fillId="5" borderId="0" xfId="0" applyFont="1" applyFill="1"/>
    <xf numFmtId="0" fontId="3" fillId="0" borderId="5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2" fontId="3" fillId="0" borderId="9" xfId="0" applyNumberFormat="1" applyFont="1" applyFill="1" applyBorder="1" applyAlignment="1">
      <alignment horizontal="left" vertical="top" wrapText="1"/>
    </xf>
    <xf numFmtId="0" fontId="3" fillId="0" borderId="9" xfId="0" quotePrefix="1" applyFont="1" applyFill="1" applyBorder="1" applyAlignment="1">
      <alignment horizontal="left" vertical="top" wrapText="1"/>
    </xf>
    <xf numFmtId="0" fontId="3" fillId="0" borderId="11" xfId="0" quotePrefix="1" applyFont="1" applyFill="1" applyBorder="1" applyAlignment="1">
      <alignment horizontal="left" vertical="top" wrapText="1"/>
    </xf>
    <xf numFmtId="2" fontId="3" fillId="0" borderId="11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/>
    </xf>
    <xf numFmtId="0" fontId="3" fillId="0" borderId="5" xfId="0" applyFont="1" applyBorder="1"/>
    <xf numFmtId="0" fontId="9" fillId="3" borderId="11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4" fillId="0" borderId="15" xfId="0" applyFont="1" applyBorder="1"/>
    <xf numFmtId="0" fontId="3" fillId="0" borderId="15" xfId="0" applyFont="1" applyBorder="1"/>
    <xf numFmtId="0" fontId="9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top"/>
    </xf>
    <xf numFmtId="0" fontId="9" fillId="5" borderId="9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3" fontId="9" fillId="4" borderId="9" xfId="0" applyNumberFormat="1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vertical="top" wrapText="1"/>
    </xf>
    <xf numFmtId="0" fontId="9" fillId="5" borderId="9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5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4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/>
    </xf>
    <xf numFmtId="0" fontId="3" fillId="5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08"/>
  <sheetViews>
    <sheetView view="pageBreakPreview" zoomScale="85" zoomScaleNormal="70" zoomScaleSheetLayoutView="85" workbookViewId="0">
      <pane xSplit="1" ySplit="4" topLeftCell="B5" activePane="bottomRight" state="frozen"/>
      <selection activeCell="A36" sqref="A36:I36"/>
      <selection pane="topRight" activeCell="A36" sqref="A36:I36"/>
      <selection pane="bottomLeft" activeCell="A36" sqref="A36:I36"/>
      <selection pane="bottomRight" activeCell="C6" sqref="C6"/>
    </sheetView>
  </sheetViews>
  <sheetFormatPr defaultColWidth="9" defaultRowHeight="21" x14ac:dyDescent="0.35"/>
  <cols>
    <col min="1" max="1" width="30" style="115" customWidth="1"/>
    <col min="2" max="2" width="26.75" style="6" customWidth="1"/>
    <col min="3" max="3" width="15.75" style="6" customWidth="1"/>
    <col min="4" max="4" width="14.375" style="6" customWidth="1"/>
    <col min="5" max="5" width="16.125" style="6" customWidth="1"/>
    <col min="6" max="6" width="17.125" style="6" customWidth="1"/>
    <col min="7" max="7" width="21.25" style="116" hidden="1" customWidth="1"/>
    <col min="8" max="8" width="30.75" style="116" customWidth="1"/>
    <col min="9" max="9" width="27.625" style="6" customWidth="1"/>
    <col min="10" max="10" width="15.75" style="6" hidden="1" customWidth="1"/>
    <col min="11" max="16" width="0" style="6" hidden="1" customWidth="1"/>
    <col min="17" max="21" width="9" style="6"/>
    <col min="22" max="22" width="9" style="6" customWidth="1"/>
    <col min="23" max="25" width="0" style="6" hidden="1" customWidth="1"/>
    <col min="26" max="31" width="9" style="6"/>
    <col min="32" max="32" width="14" style="6" bestFit="1" customWidth="1"/>
    <col min="33" max="16384" width="9" style="6"/>
  </cols>
  <sheetData>
    <row r="1" spans="1:32" s="1" customFormat="1" ht="23.25" x14ac:dyDescent="0.3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32" s="1" customFormat="1" x14ac:dyDescent="0.35">
      <c r="A2" s="2"/>
      <c r="B2" s="2"/>
      <c r="C2" s="2"/>
      <c r="D2" s="2"/>
      <c r="E2" s="2"/>
      <c r="F2" s="2"/>
      <c r="G2" s="3"/>
      <c r="H2" s="3"/>
      <c r="I2" s="2"/>
      <c r="J2" s="2"/>
    </row>
    <row r="3" spans="1:32" s="5" customFormat="1" ht="42.75" customHeight="1" x14ac:dyDescent="0.35">
      <c r="A3" s="4" t="s">
        <v>1</v>
      </c>
      <c r="B3" s="4" t="s">
        <v>2</v>
      </c>
      <c r="C3" s="4" t="s">
        <v>3</v>
      </c>
      <c r="D3" s="4" t="s">
        <v>4</v>
      </c>
      <c r="E3" s="228" t="s">
        <v>5</v>
      </c>
      <c r="F3" s="229"/>
      <c r="G3" s="230" t="s">
        <v>6</v>
      </c>
      <c r="H3" s="230" t="s">
        <v>7</v>
      </c>
      <c r="I3" s="4" t="s">
        <v>8</v>
      </c>
      <c r="J3" s="4" t="s">
        <v>3</v>
      </c>
      <c r="L3" s="6" t="s">
        <v>9</v>
      </c>
      <c r="M3" s="6" t="s">
        <v>10</v>
      </c>
      <c r="N3" s="6" t="s">
        <v>11</v>
      </c>
      <c r="O3" s="6" t="s">
        <v>12</v>
      </c>
    </row>
    <row r="4" spans="1:32" s="5" customFormat="1" ht="39" customHeight="1" x14ac:dyDescent="0.35">
      <c r="A4" s="7"/>
      <c r="B4" s="7"/>
      <c r="C4" s="7"/>
      <c r="D4" s="7"/>
      <c r="E4" s="4" t="s">
        <v>13</v>
      </c>
      <c r="F4" s="4" t="s">
        <v>14</v>
      </c>
      <c r="G4" s="231"/>
      <c r="H4" s="231"/>
      <c r="I4" s="7"/>
      <c r="J4" s="7"/>
      <c r="L4" s="6">
        <v>7</v>
      </c>
      <c r="M4" s="6">
        <v>4</v>
      </c>
      <c r="N4" s="6">
        <f>SUM(L4:M4)</f>
        <v>11</v>
      </c>
      <c r="O4" s="6">
        <f>SUM(L4*100/N4)</f>
        <v>63.636363636363633</v>
      </c>
      <c r="R4" s="6" t="s">
        <v>9</v>
      </c>
      <c r="S4" s="6" t="s">
        <v>10</v>
      </c>
      <c r="T4" s="6" t="s">
        <v>11</v>
      </c>
      <c r="U4" s="6" t="s">
        <v>12</v>
      </c>
    </row>
    <row r="5" spans="1:32" ht="96" customHeight="1" x14ac:dyDescent="0.35">
      <c r="A5" s="8" t="s">
        <v>15</v>
      </c>
      <c r="B5" s="9" t="s">
        <v>16</v>
      </c>
      <c r="C5" s="10" t="s">
        <v>17</v>
      </c>
      <c r="D5" s="11" t="s">
        <v>18</v>
      </c>
      <c r="E5" s="11"/>
      <c r="F5" s="12"/>
      <c r="G5" s="13"/>
      <c r="H5" s="14"/>
      <c r="I5" s="15"/>
      <c r="J5" s="10" t="s">
        <v>17</v>
      </c>
      <c r="L5" s="6">
        <v>6</v>
      </c>
      <c r="M5" s="6">
        <v>5</v>
      </c>
      <c r="N5" s="6">
        <f>SUM(L5:M5)</f>
        <v>11</v>
      </c>
      <c r="R5" s="6">
        <v>7</v>
      </c>
      <c r="S5" s="6">
        <v>4</v>
      </c>
      <c r="T5" s="6">
        <f>SUM(R5:S5)</f>
        <v>11</v>
      </c>
      <c r="U5" s="6">
        <f>SUM(R5*100/T5)</f>
        <v>63.636363636363633</v>
      </c>
    </row>
    <row r="6" spans="1:32" ht="108.75" customHeight="1" x14ac:dyDescent="0.35">
      <c r="A6" s="16"/>
      <c r="B6" s="17" t="s">
        <v>19</v>
      </c>
      <c r="C6" s="32" t="s">
        <v>20</v>
      </c>
      <c r="D6" s="19" t="s">
        <v>21</v>
      </c>
      <c r="E6" s="20"/>
      <c r="F6" s="20"/>
      <c r="G6" s="18"/>
      <c r="H6" s="232"/>
      <c r="I6" s="21"/>
      <c r="J6" s="22" t="s">
        <v>20</v>
      </c>
      <c r="L6" s="23" t="s">
        <v>22</v>
      </c>
    </row>
    <row r="7" spans="1:32" ht="281.25" hidden="1" customHeight="1" x14ac:dyDescent="0.35">
      <c r="A7" s="16"/>
      <c r="B7" s="16"/>
      <c r="C7" s="22" t="s">
        <v>23</v>
      </c>
      <c r="D7" s="24"/>
      <c r="E7" s="24"/>
      <c r="F7" s="22"/>
      <c r="G7" s="18"/>
      <c r="H7" s="233"/>
      <c r="I7" s="21"/>
      <c r="J7" s="22"/>
      <c r="L7" s="25"/>
    </row>
    <row r="8" spans="1:32" ht="218.25" hidden="1" customHeight="1" x14ac:dyDescent="0.35">
      <c r="A8" s="16"/>
      <c r="B8" s="16"/>
      <c r="C8" s="22"/>
      <c r="D8" s="24"/>
      <c r="E8" s="24"/>
      <c r="F8" s="22"/>
      <c r="G8" s="18"/>
      <c r="H8" s="233"/>
      <c r="I8" s="21"/>
      <c r="J8" s="22"/>
      <c r="L8" s="25"/>
    </row>
    <row r="9" spans="1:32" ht="21" hidden="1" customHeight="1" x14ac:dyDescent="0.35">
      <c r="A9" s="16"/>
      <c r="B9" s="16"/>
      <c r="C9" s="26" t="s">
        <v>24</v>
      </c>
      <c r="D9" s="24"/>
      <c r="E9" s="24"/>
      <c r="F9" s="22"/>
      <c r="G9" s="18"/>
      <c r="H9" s="233"/>
      <c r="I9" s="21"/>
      <c r="J9" s="27" t="s">
        <v>24</v>
      </c>
      <c r="L9" s="25"/>
      <c r="W9" s="28">
        <v>1</v>
      </c>
      <c r="X9" s="22">
        <v>4</v>
      </c>
      <c r="AF9" s="29"/>
    </row>
    <row r="10" spans="1:32" ht="388.5" hidden="1" customHeight="1" x14ac:dyDescent="0.35">
      <c r="A10" s="16"/>
      <c r="B10" s="16"/>
      <c r="C10" s="27" t="s">
        <v>25</v>
      </c>
      <c r="D10" s="24"/>
      <c r="E10" s="24"/>
      <c r="F10" s="22"/>
      <c r="G10" s="18"/>
      <c r="H10" s="233"/>
      <c r="I10" s="21"/>
      <c r="J10" s="27" t="s">
        <v>25</v>
      </c>
      <c r="L10" s="25"/>
      <c r="M10" s="6" t="e">
        <f>AVERAGE(F9:F19)</f>
        <v>#DIV/0!</v>
      </c>
      <c r="W10" s="28">
        <v>2</v>
      </c>
      <c r="X10" s="22">
        <v>4</v>
      </c>
      <c r="AF10" s="29"/>
    </row>
    <row r="11" spans="1:32" ht="409.5" hidden="1" customHeight="1" x14ac:dyDescent="0.35">
      <c r="A11" s="16"/>
      <c r="B11" s="16"/>
      <c r="C11" s="27" t="s">
        <v>26</v>
      </c>
      <c r="D11" s="24"/>
      <c r="E11" s="24"/>
      <c r="F11" s="22"/>
      <c r="G11" s="18"/>
      <c r="H11" s="233"/>
      <c r="I11" s="21"/>
      <c r="J11" s="27" t="s">
        <v>26</v>
      </c>
      <c r="L11" s="25"/>
      <c r="W11" s="28">
        <v>3</v>
      </c>
      <c r="X11" s="22">
        <v>4</v>
      </c>
      <c r="AF11" s="30"/>
    </row>
    <row r="12" spans="1:32" ht="389.25" hidden="1" customHeight="1" x14ac:dyDescent="0.35">
      <c r="A12" s="16"/>
      <c r="B12" s="16"/>
      <c r="C12" s="27" t="s">
        <v>27</v>
      </c>
      <c r="D12" s="24"/>
      <c r="E12" s="24"/>
      <c r="F12" s="22"/>
      <c r="G12" s="18"/>
      <c r="H12" s="233"/>
      <c r="I12" s="21"/>
      <c r="J12" s="27" t="s">
        <v>27</v>
      </c>
      <c r="L12" s="25"/>
      <c r="W12" s="28">
        <v>4</v>
      </c>
      <c r="X12" s="22">
        <v>4</v>
      </c>
    </row>
    <row r="13" spans="1:32" ht="42" hidden="1" customHeight="1" x14ac:dyDescent="0.35">
      <c r="A13" s="16"/>
      <c r="B13" s="16"/>
      <c r="C13" s="27" t="s">
        <v>28</v>
      </c>
      <c r="D13" s="24"/>
      <c r="E13" s="24"/>
      <c r="F13" s="22"/>
      <c r="G13" s="18"/>
      <c r="H13" s="233"/>
      <c r="I13" s="21"/>
      <c r="J13" s="27" t="s">
        <v>29</v>
      </c>
      <c r="L13" s="25"/>
      <c r="W13" s="28">
        <v>5</v>
      </c>
      <c r="X13" s="22">
        <v>4</v>
      </c>
    </row>
    <row r="14" spans="1:32" ht="42" hidden="1" customHeight="1" x14ac:dyDescent="0.35">
      <c r="A14" s="16"/>
      <c r="B14" s="16"/>
      <c r="C14" s="31" t="s">
        <v>30</v>
      </c>
      <c r="D14" s="24"/>
      <c r="E14" s="24"/>
      <c r="F14" s="32"/>
      <c r="G14" s="32"/>
      <c r="H14" s="233"/>
      <c r="I14" s="21"/>
      <c r="J14" s="27" t="s">
        <v>30</v>
      </c>
      <c r="L14" s="25"/>
      <c r="W14" s="28">
        <v>6</v>
      </c>
      <c r="X14" s="22">
        <v>4</v>
      </c>
    </row>
    <row r="15" spans="1:32" ht="374.25" hidden="1" customHeight="1" x14ac:dyDescent="0.35">
      <c r="A15" s="16"/>
      <c r="B15" s="16"/>
      <c r="C15" s="24" t="s">
        <v>31</v>
      </c>
      <c r="D15" s="24"/>
      <c r="E15" s="24"/>
      <c r="F15" s="22"/>
      <c r="G15" s="18"/>
      <c r="H15" s="233"/>
      <c r="I15" s="33" t="s">
        <v>32</v>
      </c>
      <c r="J15" s="34" t="s">
        <v>33</v>
      </c>
      <c r="L15" s="25"/>
      <c r="R15" s="35"/>
      <c r="W15" s="28">
        <v>7</v>
      </c>
      <c r="X15" s="22">
        <v>4</v>
      </c>
      <c r="AE15" s="36"/>
    </row>
    <row r="16" spans="1:32" ht="21" hidden="1" customHeight="1" x14ac:dyDescent="0.35">
      <c r="A16" s="16"/>
      <c r="B16" s="16"/>
      <c r="C16" s="24" t="s">
        <v>34</v>
      </c>
      <c r="D16" s="24"/>
      <c r="E16" s="24"/>
      <c r="F16" s="22"/>
      <c r="G16" s="18"/>
      <c r="H16" s="233"/>
      <c r="I16" s="33"/>
      <c r="J16" s="34" t="s">
        <v>35</v>
      </c>
      <c r="L16" s="25"/>
      <c r="W16" s="28"/>
      <c r="X16" s="22"/>
      <c r="AE16" s="37"/>
    </row>
    <row r="17" spans="1:25" ht="42" hidden="1" customHeight="1" x14ac:dyDescent="0.35">
      <c r="A17" s="16"/>
      <c r="B17" s="16"/>
      <c r="C17" s="24" t="s">
        <v>36</v>
      </c>
      <c r="D17" s="24"/>
      <c r="E17" s="24"/>
      <c r="F17" s="22"/>
      <c r="G17" s="18"/>
      <c r="H17" s="233"/>
      <c r="I17" s="33"/>
      <c r="J17" s="34" t="s">
        <v>37</v>
      </c>
      <c r="L17" s="25"/>
      <c r="W17" s="28">
        <v>8</v>
      </c>
      <c r="X17" s="22">
        <v>4</v>
      </c>
    </row>
    <row r="18" spans="1:25" ht="21" hidden="1" customHeight="1" x14ac:dyDescent="0.35">
      <c r="A18" s="16"/>
      <c r="B18" s="16"/>
      <c r="C18" s="19" t="s">
        <v>38</v>
      </c>
      <c r="D18" s="24"/>
      <c r="E18" s="24"/>
      <c r="F18" s="22"/>
      <c r="G18" s="18"/>
      <c r="H18" s="233"/>
      <c r="I18" s="33"/>
      <c r="J18" s="34" t="s">
        <v>39</v>
      </c>
      <c r="L18" s="25"/>
      <c r="W18" s="28">
        <v>9</v>
      </c>
      <c r="X18" s="22">
        <v>3</v>
      </c>
    </row>
    <row r="19" spans="1:25" ht="353.25" hidden="1" customHeight="1" x14ac:dyDescent="0.35">
      <c r="A19" s="16"/>
      <c r="B19" s="16"/>
      <c r="C19" s="24" t="s">
        <v>40</v>
      </c>
      <c r="D19" s="24"/>
      <c r="E19" s="38"/>
      <c r="F19" s="32"/>
      <c r="G19" s="32"/>
      <c r="H19" s="233"/>
      <c r="I19" s="33" t="s">
        <v>41</v>
      </c>
      <c r="J19" s="34" t="s">
        <v>42</v>
      </c>
      <c r="L19" s="25"/>
      <c r="W19" s="28">
        <v>10</v>
      </c>
      <c r="X19" s="22">
        <v>4</v>
      </c>
    </row>
    <row r="20" spans="1:25" ht="21" hidden="1" customHeight="1" x14ac:dyDescent="0.35">
      <c r="A20" s="16"/>
      <c r="B20" s="16"/>
      <c r="C20" s="24" t="s">
        <v>43</v>
      </c>
      <c r="D20" s="24"/>
      <c r="E20" s="24"/>
      <c r="F20" s="18"/>
      <c r="G20" s="18"/>
      <c r="H20" s="233"/>
      <c r="I20" s="33"/>
      <c r="J20" s="34"/>
      <c r="L20" s="25"/>
      <c r="W20" s="28"/>
      <c r="X20" s="39"/>
    </row>
    <row r="21" spans="1:25" ht="105" hidden="1" customHeight="1" x14ac:dyDescent="0.35">
      <c r="A21" s="16"/>
      <c r="B21" s="16"/>
      <c r="C21" s="24" t="s">
        <v>44</v>
      </c>
      <c r="D21" s="24"/>
      <c r="E21" s="24"/>
      <c r="F21" s="22"/>
      <c r="G21" s="18"/>
      <c r="H21" s="233"/>
      <c r="I21" s="33" t="s">
        <v>45</v>
      </c>
      <c r="J21" s="34"/>
      <c r="L21" s="25"/>
      <c r="W21" s="28"/>
      <c r="X21" s="39"/>
    </row>
    <row r="22" spans="1:25" ht="21" hidden="1" customHeight="1" x14ac:dyDescent="0.35">
      <c r="A22" s="16"/>
      <c r="B22" s="16"/>
      <c r="C22" s="24" t="s">
        <v>17</v>
      </c>
      <c r="D22" s="24"/>
      <c r="E22" s="24"/>
      <c r="F22" s="22"/>
      <c r="G22" s="18"/>
      <c r="H22" s="233"/>
      <c r="I22" s="33"/>
      <c r="J22" s="34"/>
      <c r="L22" s="25"/>
      <c r="W22" s="28"/>
      <c r="X22" s="39"/>
    </row>
    <row r="23" spans="1:25" ht="283.5" hidden="1" customHeight="1" x14ac:dyDescent="0.35">
      <c r="A23" s="16"/>
      <c r="B23" s="16"/>
      <c r="C23" s="24" t="s">
        <v>46</v>
      </c>
      <c r="D23" s="24"/>
      <c r="E23" s="24"/>
      <c r="F23" s="22"/>
      <c r="G23" s="18"/>
      <c r="H23" s="233"/>
      <c r="I23" s="33" t="s">
        <v>47</v>
      </c>
      <c r="J23" s="34"/>
      <c r="L23" s="25"/>
      <c r="W23" s="28"/>
      <c r="X23" s="39"/>
    </row>
    <row r="24" spans="1:25" x14ac:dyDescent="0.35">
      <c r="A24" s="40"/>
      <c r="B24" s="226" t="s">
        <v>48</v>
      </c>
      <c r="C24" s="41"/>
      <c r="D24" s="41"/>
      <c r="E24" s="42"/>
      <c r="F24" s="42"/>
      <c r="G24" s="234"/>
      <c r="H24" s="233"/>
      <c r="I24" s="33"/>
      <c r="J24" s="34"/>
      <c r="K24" s="43"/>
      <c r="M24" s="6" t="s">
        <v>9</v>
      </c>
      <c r="N24" s="6" t="s">
        <v>10</v>
      </c>
      <c r="O24" s="6" t="s">
        <v>11</v>
      </c>
      <c r="P24" s="6" t="s">
        <v>12</v>
      </c>
      <c r="W24" s="28"/>
      <c r="X24">
        <f>SUM(X9,X10,X11,X12,X13,X14,X15,X17,X18,X19)</f>
        <v>39</v>
      </c>
      <c r="Y24" s="6">
        <f>SUM(X24/W19)</f>
        <v>3.9</v>
      </c>
    </row>
    <row r="25" spans="1:25" x14ac:dyDescent="0.35">
      <c r="A25" s="40"/>
      <c r="B25" s="226"/>
      <c r="C25" s="41"/>
      <c r="D25" s="41"/>
      <c r="E25" s="42"/>
      <c r="F25" s="42"/>
      <c r="G25" s="234"/>
      <c r="H25" s="33"/>
      <c r="I25" s="21"/>
      <c r="J25" s="41"/>
      <c r="M25" s="6">
        <v>9</v>
      </c>
      <c r="N25" s="6">
        <v>6</v>
      </c>
      <c r="O25" s="6">
        <f>SUM(M25:N25)</f>
        <v>15</v>
      </c>
      <c r="P25" s="6">
        <f>SUM(M25*100/O25)</f>
        <v>60</v>
      </c>
      <c r="W25" s="28"/>
      <c r="X25">
        <f>SUM(X24*100/W19)</f>
        <v>390</v>
      </c>
    </row>
    <row r="26" spans="1:25" x14ac:dyDescent="0.35">
      <c r="A26" s="40"/>
      <c r="B26" s="226"/>
      <c r="C26" s="41"/>
      <c r="D26" s="41"/>
      <c r="E26" s="42"/>
      <c r="F26" s="42"/>
      <c r="G26" s="234"/>
      <c r="H26" s="44"/>
      <c r="I26" s="21"/>
      <c r="J26" s="41"/>
      <c r="P26" s="43"/>
    </row>
    <row r="27" spans="1:25" x14ac:dyDescent="0.35">
      <c r="A27" s="40"/>
      <c r="B27" s="226"/>
      <c r="C27" s="41"/>
      <c r="D27" s="41"/>
      <c r="E27" s="42"/>
      <c r="F27" s="42"/>
      <c r="G27" s="234"/>
      <c r="H27" s="44"/>
      <c r="I27" s="21"/>
      <c r="J27" s="41"/>
      <c r="N27" s="6" t="e">
        <f>AVERAGE(M25/E6)</f>
        <v>#DIV/0!</v>
      </c>
    </row>
    <row r="28" spans="1:25" x14ac:dyDescent="0.35">
      <c r="A28" s="40"/>
      <c r="B28" s="226"/>
      <c r="C28" s="41"/>
      <c r="D28" s="41"/>
      <c r="E28" s="42"/>
      <c r="F28" s="42"/>
      <c r="G28" s="234"/>
      <c r="H28" s="44"/>
      <c r="I28" s="21"/>
      <c r="J28" s="41"/>
    </row>
    <row r="29" spans="1:25" x14ac:dyDescent="0.35">
      <c r="A29" s="40"/>
      <c r="B29" s="226" t="s">
        <v>49</v>
      </c>
      <c r="C29" s="41"/>
      <c r="D29" s="41"/>
      <c r="E29" s="42"/>
      <c r="F29" s="42"/>
      <c r="G29" s="45"/>
      <c r="H29" s="44"/>
      <c r="I29" s="21"/>
      <c r="J29" s="41"/>
    </row>
    <row r="30" spans="1:25" x14ac:dyDescent="0.35">
      <c r="A30" s="40"/>
      <c r="B30" s="226"/>
      <c r="C30" s="41"/>
      <c r="D30" s="41"/>
      <c r="E30" s="42"/>
      <c r="F30" s="42"/>
      <c r="G30" s="46"/>
      <c r="H30" s="44"/>
      <c r="I30" s="21"/>
      <c r="J30" s="41"/>
      <c r="M30" s="6">
        <f>SUM(8*100/12)</f>
        <v>66.666666666666671</v>
      </c>
      <c r="N30" s="6">
        <f>SUM(23+7)</f>
        <v>30</v>
      </c>
    </row>
    <row r="31" spans="1:25" x14ac:dyDescent="0.35">
      <c r="A31" s="40"/>
      <c r="B31" s="226"/>
      <c r="C31" s="41"/>
      <c r="D31" s="41"/>
      <c r="E31" s="42"/>
      <c r="F31" s="42"/>
      <c r="G31" s="45"/>
      <c r="H31" s="44"/>
      <c r="I31" s="21"/>
      <c r="J31" s="41"/>
      <c r="N31" s="6">
        <f>SUM(30*100/37)</f>
        <v>81.081081081081081</v>
      </c>
      <c r="R31" s="6" t="s">
        <v>50</v>
      </c>
    </row>
    <row r="32" spans="1:25" x14ac:dyDescent="0.35">
      <c r="A32" s="40"/>
      <c r="B32" s="226" t="s">
        <v>51</v>
      </c>
      <c r="C32" s="41"/>
      <c r="D32" s="41"/>
      <c r="E32" s="42"/>
      <c r="F32" s="42"/>
      <c r="G32" s="45"/>
      <c r="H32" s="44"/>
      <c r="I32" s="21"/>
      <c r="J32" s="41"/>
    </row>
    <row r="33" spans="1:10" x14ac:dyDescent="0.35">
      <c r="A33" s="40"/>
      <c r="B33" s="226"/>
      <c r="C33" s="41"/>
      <c r="D33" s="41"/>
      <c r="E33" s="42"/>
      <c r="F33" s="42"/>
      <c r="G33" s="45"/>
      <c r="H33" s="44"/>
      <c r="I33" s="21"/>
      <c r="J33" s="41"/>
    </row>
    <row r="34" spans="1:10" x14ac:dyDescent="0.35">
      <c r="A34" s="40"/>
      <c r="B34" s="226" t="s">
        <v>52</v>
      </c>
      <c r="C34" s="41"/>
      <c r="D34" s="41"/>
      <c r="E34" s="42"/>
      <c r="F34" s="42"/>
      <c r="G34" s="45"/>
      <c r="H34" s="44"/>
      <c r="I34" s="21"/>
      <c r="J34" s="41"/>
    </row>
    <row r="35" spans="1:10" x14ac:dyDescent="0.35">
      <c r="A35" s="40"/>
      <c r="B35" s="226"/>
      <c r="C35" s="41"/>
      <c r="D35" s="41"/>
      <c r="E35" s="42"/>
      <c r="F35" s="42"/>
      <c r="G35" s="45"/>
      <c r="H35" s="44"/>
      <c r="I35" s="21"/>
      <c r="J35" s="41"/>
    </row>
    <row r="36" spans="1:10" ht="63" x14ac:dyDescent="0.35">
      <c r="A36" s="47"/>
      <c r="B36" s="48" t="s">
        <v>53</v>
      </c>
      <c r="C36" s="49"/>
      <c r="D36" s="49"/>
      <c r="E36" s="50"/>
      <c r="F36" s="50"/>
      <c r="G36" s="51"/>
      <c r="H36" s="52"/>
      <c r="I36" s="53"/>
      <c r="J36" s="49"/>
    </row>
    <row r="37" spans="1:10" ht="24" hidden="1" customHeight="1" x14ac:dyDescent="0.35">
      <c r="A37" s="54"/>
      <c r="B37" s="55"/>
      <c r="C37" s="24" t="s">
        <v>24</v>
      </c>
      <c r="D37" s="24"/>
      <c r="E37" s="56"/>
      <c r="F37" s="56"/>
      <c r="G37" s="57"/>
      <c r="H37" s="57"/>
      <c r="I37" s="58"/>
      <c r="J37" s="59" t="s">
        <v>24</v>
      </c>
    </row>
    <row r="38" spans="1:10" ht="42" hidden="1" x14ac:dyDescent="0.35">
      <c r="A38" s="54"/>
      <c r="B38" s="60"/>
      <c r="C38" s="59" t="s">
        <v>25</v>
      </c>
      <c r="D38" s="59"/>
      <c r="E38" s="61"/>
      <c r="F38" s="61"/>
      <c r="G38" s="62"/>
      <c r="H38" s="62"/>
      <c r="I38" s="63"/>
      <c r="J38" s="27" t="s">
        <v>25</v>
      </c>
    </row>
    <row r="39" spans="1:10" ht="42" hidden="1" x14ac:dyDescent="0.35">
      <c r="A39" s="54"/>
      <c r="B39" s="60"/>
      <c r="C39" s="27" t="s">
        <v>26</v>
      </c>
      <c r="D39" s="59"/>
      <c r="E39" s="61"/>
      <c r="F39" s="64"/>
      <c r="G39" s="65"/>
      <c r="H39" s="65"/>
      <c r="I39" s="66"/>
      <c r="J39" s="27" t="s">
        <v>26</v>
      </c>
    </row>
    <row r="40" spans="1:10" ht="42" hidden="1" x14ac:dyDescent="0.35">
      <c r="A40" s="54"/>
      <c r="B40" s="60"/>
      <c r="C40" s="27" t="s">
        <v>27</v>
      </c>
      <c r="D40" s="59"/>
      <c r="E40" s="61"/>
      <c r="F40" s="64"/>
      <c r="G40" s="65"/>
      <c r="H40" s="65"/>
      <c r="I40" s="66"/>
      <c r="J40" s="27" t="s">
        <v>27</v>
      </c>
    </row>
    <row r="41" spans="1:10" hidden="1" x14ac:dyDescent="0.35">
      <c r="A41" s="54"/>
      <c r="B41" s="60"/>
      <c r="C41" s="27" t="s">
        <v>29</v>
      </c>
      <c r="D41" s="59"/>
      <c r="E41" s="61"/>
      <c r="F41" s="64"/>
      <c r="G41" s="65"/>
      <c r="H41" s="65"/>
      <c r="I41" s="66"/>
      <c r="J41" s="27" t="s">
        <v>29</v>
      </c>
    </row>
    <row r="42" spans="1:10" ht="42" hidden="1" x14ac:dyDescent="0.35">
      <c r="A42" s="54"/>
      <c r="B42" s="60"/>
      <c r="C42" s="27" t="s">
        <v>30</v>
      </c>
      <c r="D42" s="59"/>
      <c r="E42" s="61"/>
      <c r="F42" s="64"/>
      <c r="G42" s="65"/>
      <c r="H42" s="65"/>
      <c r="I42" s="66"/>
      <c r="J42" s="27" t="s">
        <v>30</v>
      </c>
    </row>
    <row r="43" spans="1:10" ht="63" hidden="1" x14ac:dyDescent="0.35">
      <c r="A43" s="54"/>
      <c r="B43" s="60"/>
      <c r="C43" s="27" t="s">
        <v>54</v>
      </c>
      <c r="D43" s="59"/>
      <c r="E43" s="61"/>
      <c r="F43" s="64"/>
      <c r="G43" s="67"/>
      <c r="H43" s="67"/>
      <c r="I43" s="66"/>
      <c r="J43" s="27" t="s">
        <v>54</v>
      </c>
    </row>
    <row r="44" spans="1:10" hidden="1" x14ac:dyDescent="0.35">
      <c r="A44" s="54"/>
      <c r="B44" s="60"/>
      <c r="C44" s="27" t="s">
        <v>23</v>
      </c>
      <c r="D44" s="59"/>
      <c r="E44" s="61"/>
      <c r="F44" s="64"/>
      <c r="G44" s="65"/>
      <c r="H44" s="65"/>
      <c r="I44" s="66"/>
      <c r="J44" s="27" t="s">
        <v>23</v>
      </c>
    </row>
    <row r="45" spans="1:10" hidden="1" x14ac:dyDescent="0.35">
      <c r="A45" s="54"/>
      <c r="B45" s="60"/>
      <c r="C45" s="27" t="s">
        <v>38</v>
      </c>
      <c r="D45" s="59"/>
      <c r="E45" s="61"/>
      <c r="F45" s="64"/>
      <c r="G45" s="65"/>
      <c r="H45" s="65"/>
      <c r="I45" s="66"/>
      <c r="J45" s="27" t="s">
        <v>38</v>
      </c>
    </row>
    <row r="46" spans="1:10" hidden="1" x14ac:dyDescent="0.35">
      <c r="A46" s="54"/>
      <c r="B46" s="60"/>
      <c r="C46" s="27" t="s">
        <v>43</v>
      </c>
      <c r="D46" s="59"/>
      <c r="E46" s="61"/>
      <c r="F46" s="64"/>
      <c r="G46" s="65"/>
      <c r="H46" s="65"/>
      <c r="I46" s="66"/>
      <c r="J46" s="27" t="s">
        <v>43</v>
      </c>
    </row>
    <row r="47" spans="1:10" hidden="1" x14ac:dyDescent="0.35">
      <c r="A47" s="54"/>
      <c r="B47" s="60"/>
      <c r="C47" s="27" t="s">
        <v>17</v>
      </c>
      <c r="D47" s="27"/>
      <c r="E47" s="64"/>
      <c r="F47" s="64"/>
      <c r="G47" s="65"/>
      <c r="H47" s="65"/>
      <c r="I47" s="66"/>
      <c r="J47" s="27" t="s">
        <v>17</v>
      </c>
    </row>
    <row r="48" spans="1:10" hidden="1" x14ac:dyDescent="0.35">
      <c r="A48" s="54"/>
      <c r="B48" s="60"/>
      <c r="C48" s="27" t="s">
        <v>40</v>
      </c>
      <c r="D48" s="27"/>
      <c r="E48" s="64"/>
      <c r="F48" s="64"/>
      <c r="G48" s="65"/>
      <c r="H48" s="65"/>
      <c r="I48" s="66"/>
      <c r="J48" s="27" t="s">
        <v>40</v>
      </c>
    </row>
    <row r="49" spans="1:10" ht="63" hidden="1" x14ac:dyDescent="0.35">
      <c r="A49" s="54"/>
      <c r="B49" s="60"/>
      <c r="C49" s="27" t="s">
        <v>55</v>
      </c>
      <c r="D49" s="27"/>
      <c r="E49" s="64"/>
      <c r="F49" s="64"/>
      <c r="G49" s="65"/>
      <c r="H49" s="65"/>
      <c r="I49" s="66"/>
      <c r="J49" s="27" t="s">
        <v>55</v>
      </c>
    </row>
    <row r="50" spans="1:10" ht="42" hidden="1" x14ac:dyDescent="0.35">
      <c r="A50" s="54"/>
      <c r="B50" s="60"/>
      <c r="C50" s="27" t="s">
        <v>44</v>
      </c>
      <c r="D50" s="27"/>
      <c r="E50" s="64"/>
      <c r="F50" s="64"/>
      <c r="G50" s="65"/>
      <c r="H50" s="65"/>
      <c r="I50" s="66"/>
      <c r="J50" s="27" t="s">
        <v>44</v>
      </c>
    </row>
    <row r="51" spans="1:10" ht="42" hidden="1" x14ac:dyDescent="0.35">
      <c r="A51" s="54"/>
      <c r="B51" s="60"/>
      <c r="C51" s="68" t="s">
        <v>56</v>
      </c>
      <c r="D51" s="68"/>
      <c r="E51" s="69"/>
      <c r="F51" s="64"/>
      <c r="G51" s="70"/>
      <c r="H51" s="70"/>
      <c r="I51" s="71"/>
      <c r="J51" s="68" t="s">
        <v>56</v>
      </c>
    </row>
    <row r="52" spans="1:10" ht="67.5" customHeight="1" x14ac:dyDescent="0.35">
      <c r="A52" s="8" t="s">
        <v>57</v>
      </c>
      <c r="B52" s="9" t="s">
        <v>58</v>
      </c>
      <c r="C52" s="11" t="s">
        <v>40</v>
      </c>
      <c r="D52" s="11" t="s">
        <v>59</v>
      </c>
      <c r="E52" s="13"/>
      <c r="F52" s="13"/>
      <c r="G52" s="72"/>
      <c r="H52" s="11"/>
      <c r="I52" s="73"/>
      <c r="J52" s="11" t="s">
        <v>23</v>
      </c>
    </row>
    <row r="53" spans="1:10" ht="63" x14ac:dyDescent="0.35">
      <c r="A53" s="74"/>
      <c r="B53" s="75" t="s">
        <v>60</v>
      </c>
      <c r="C53" s="27" t="s">
        <v>23</v>
      </c>
      <c r="D53" s="27" t="s">
        <v>21</v>
      </c>
      <c r="E53" s="76"/>
      <c r="F53" s="76"/>
      <c r="G53" s="27"/>
      <c r="H53" s="77"/>
      <c r="I53" s="78"/>
      <c r="J53" s="79" t="s">
        <v>23</v>
      </c>
    </row>
    <row r="54" spans="1:10" ht="63" x14ac:dyDescent="0.35">
      <c r="A54" s="80"/>
      <c r="B54" s="48" t="s">
        <v>61</v>
      </c>
      <c r="C54" s="81" t="s">
        <v>31</v>
      </c>
      <c r="D54" s="81" t="s">
        <v>21</v>
      </c>
      <c r="E54" s="82"/>
      <c r="F54" s="82"/>
      <c r="G54" s="83"/>
      <c r="H54" s="84"/>
      <c r="I54" s="85"/>
      <c r="J54" s="68" t="s">
        <v>31</v>
      </c>
    </row>
    <row r="55" spans="1:10" ht="42" x14ac:dyDescent="0.35">
      <c r="A55" s="8" t="s">
        <v>62</v>
      </c>
      <c r="B55" s="9" t="s">
        <v>63</v>
      </c>
      <c r="C55" s="11" t="s">
        <v>40</v>
      </c>
      <c r="D55" s="11" t="s">
        <v>18</v>
      </c>
      <c r="E55" s="86"/>
      <c r="F55" s="87"/>
      <c r="G55" s="72"/>
      <c r="H55" s="9"/>
      <c r="I55" s="9"/>
      <c r="J55" s="11" t="s">
        <v>40</v>
      </c>
    </row>
    <row r="56" spans="1:10" ht="63" x14ac:dyDescent="0.35">
      <c r="A56" s="80"/>
      <c r="B56" s="88" t="s">
        <v>64</v>
      </c>
      <c r="C56" s="68" t="s">
        <v>40</v>
      </c>
      <c r="D56" s="68" t="s">
        <v>18</v>
      </c>
      <c r="E56" s="89"/>
      <c r="F56" s="90"/>
      <c r="G56" s="91"/>
      <c r="H56" s="88"/>
      <c r="I56" s="92"/>
      <c r="J56" s="68" t="s">
        <v>40</v>
      </c>
    </row>
    <row r="57" spans="1:10" ht="71.25" customHeight="1" x14ac:dyDescent="0.35">
      <c r="A57" s="93" t="s">
        <v>65</v>
      </c>
      <c r="B57" s="94" t="s">
        <v>66</v>
      </c>
      <c r="C57" s="59" t="s">
        <v>23</v>
      </c>
      <c r="D57" s="59" t="s">
        <v>21</v>
      </c>
      <c r="E57" s="95"/>
      <c r="F57" s="95"/>
      <c r="G57" s="95"/>
      <c r="H57" s="96"/>
      <c r="I57" s="97"/>
      <c r="J57" s="98" t="s">
        <v>23</v>
      </c>
    </row>
    <row r="58" spans="1:10" ht="92.25" customHeight="1" x14ac:dyDescent="0.35">
      <c r="A58" s="99"/>
      <c r="B58" s="100" t="s">
        <v>67</v>
      </c>
      <c r="C58" s="68" t="s">
        <v>23</v>
      </c>
      <c r="D58" s="68" t="s">
        <v>18</v>
      </c>
      <c r="E58" s="101"/>
      <c r="F58" s="102"/>
      <c r="G58" s="102"/>
      <c r="H58" s="100"/>
      <c r="I58" s="92"/>
      <c r="J58" s="11" t="s">
        <v>23</v>
      </c>
    </row>
    <row r="59" spans="1:10" ht="86.25" customHeight="1" x14ac:dyDescent="0.35">
      <c r="A59" s="103"/>
      <c r="B59" s="104" t="s">
        <v>68</v>
      </c>
      <c r="C59" s="98" t="s">
        <v>23</v>
      </c>
      <c r="D59" s="98" t="s">
        <v>18</v>
      </c>
      <c r="E59" s="105"/>
      <c r="F59" s="105"/>
      <c r="G59" s="105"/>
      <c r="H59" s="104"/>
      <c r="I59" s="106"/>
      <c r="J59" s="81" t="s">
        <v>23</v>
      </c>
    </row>
    <row r="60" spans="1:10" ht="84" x14ac:dyDescent="0.35">
      <c r="A60" s="107" t="s">
        <v>69</v>
      </c>
      <c r="B60" s="108" t="s">
        <v>70</v>
      </c>
      <c r="C60" s="11" t="s">
        <v>40</v>
      </c>
      <c r="D60" s="11" t="s">
        <v>21</v>
      </c>
      <c r="E60" s="13"/>
      <c r="F60" s="109"/>
      <c r="G60" s="110"/>
      <c r="H60" s="9"/>
      <c r="I60" s="97"/>
      <c r="J60" s="11" t="s">
        <v>40</v>
      </c>
    </row>
    <row r="61" spans="1:10" ht="49.5" customHeight="1" x14ac:dyDescent="0.35">
      <c r="A61" s="111"/>
      <c r="B61" s="52" t="s">
        <v>71</v>
      </c>
      <c r="C61" s="81" t="s">
        <v>40</v>
      </c>
      <c r="D61" s="81" t="s">
        <v>18</v>
      </c>
      <c r="E61" s="112"/>
      <c r="F61" s="112"/>
      <c r="G61" s="113"/>
      <c r="H61" s="48"/>
      <c r="I61" s="114"/>
      <c r="J61" s="81" t="s">
        <v>40</v>
      </c>
    </row>
    <row r="62" spans="1:10" x14ac:dyDescent="0.35">
      <c r="A62" s="115" t="s">
        <v>72</v>
      </c>
    </row>
    <row r="63" spans="1:10" x14ac:dyDescent="0.35">
      <c r="A63" s="115" t="s">
        <v>73</v>
      </c>
    </row>
    <row r="64" spans="1:10" x14ac:dyDescent="0.35">
      <c r="A64" s="115" t="s">
        <v>74</v>
      </c>
    </row>
    <row r="65" spans="1:1" x14ac:dyDescent="0.35">
      <c r="A65" s="115" t="s">
        <v>75</v>
      </c>
    </row>
    <row r="81" spans="1:1" x14ac:dyDescent="0.35">
      <c r="A81" s="6"/>
    </row>
    <row r="82" spans="1:1" x14ac:dyDescent="0.35">
      <c r="A82" s="6"/>
    </row>
    <row r="83" spans="1:1" x14ac:dyDescent="0.35">
      <c r="A83" s="6"/>
    </row>
    <row r="84" spans="1:1" x14ac:dyDescent="0.35">
      <c r="A84" s="6"/>
    </row>
    <row r="95" spans="1:1" hidden="1" x14ac:dyDescent="0.35">
      <c r="A95" s="115" t="s">
        <v>76</v>
      </c>
    </row>
    <row r="96" spans="1:1" hidden="1" x14ac:dyDescent="0.35">
      <c r="A96" s="115" t="s">
        <v>77</v>
      </c>
    </row>
    <row r="97" spans="1:1" hidden="1" x14ac:dyDescent="0.35">
      <c r="A97" s="6" t="s">
        <v>78</v>
      </c>
    </row>
    <row r="98" spans="1:1" hidden="1" x14ac:dyDescent="0.35">
      <c r="A98" s="6"/>
    </row>
    <row r="99" spans="1:1" hidden="1" x14ac:dyDescent="0.35">
      <c r="A99" s="115" t="s">
        <v>57</v>
      </c>
    </row>
    <row r="100" spans="1:1" hidden="1" x14ac:dyDescent="0.35">
      <c r="A100" s="6" t="s">
        <v>79</v>
      </c>
    </row>
    <row r="101" spans="1:1" hidden="1" x14ac:dyDescent="0.35">
      <c r="A101" s="6"/>
    </row>
    <row r="102" spans="1:1" hidden="1" x14ac:dyDescent="0.35">
      <c r="A102" s="115" t="s">
        <v>62</v>
      </c>
    </row>
    <row r="103" spans="1:1" hidden="1" x14ac:dyDescent="0.35">
      <c r="A103" s="6" t="s">
        <v>78</v>
      </c>
    </row>
    <row r="104" spans="1:1" hidden="1" x14ac:dyDescent="0.35"/>
    <row r="105" spans="1:1" hidden="1" x14ac:dyDescent="0.35">
      <c r="A105" s="115" t="s">
        <v>80</v>
      </c>
    </row>
    <row r="106" spans="1:1" hidden="1" x14ac:dyDescent="0.35">
      <c r="A106" s="6" t="s">
        <v>81</v>
      </c>
    </row>
    <row r="107" spans="1:1" hidden="1" x14ac:dyDescent="0.35">
      <c r="A107" s="115" t="s">
        <v>82</v>
      </c>
    </row>
    <row r="108" spans="1:1" hidden="1" x14ac:dyDescent="0.35">
      <c r="A108" s="6" t="s">
        <v>83</v>
      </c>
    </row>
  </sheetData>
  <mergeCells count="10">
    <mergeCell ref="B29:B31"/>
    <mergeCell ref="B32:B33"/>
    <mergeCell ref="B34:B35"/>
    <mergeCell ref="A1:J1"/>
    <mergeCell ref="E3:F3"/>
    <mergeCell ref="G3:G4"/>
    <mergeCell ref="H3:H4"/>
    <mergeCell ref="H6:H24"/>
    <mergeCell ref="B24:B28"/>
    <mergeCell ref="G24:G28"/>
  </mergeCells>
  <pageMargins left="0.51181102362204722" right="0.27559055118110237" top="0.74803149606299213" bottom="0.6692913385826772" header="0.31496062992125984" footer="0.31496062992125984"/>
  <pageSetup paperSize="9" scale="70" orientation="landscape" r:id="rId1"/>
  <headerFooter>
    <oddHeader>&amp;C&amp;P&amp;R&amp;"TH SarabunPSK,ธรรมดา"&amp;14&amp;K00+000เอกสารประกอบการประชุมหมายเลข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91"/>
  <sheetViews>
    <sheetView tabSelected="1" view="pageBreakPreview" zoomScale="75" zoomScaleNormal="85" zoomScaleSheetLayoutView="75" workbookViewId="0">
      <selection activeCell="F15" sqref="F15"/>
    </sheetView>
  </sheetViews>
  <sheetFormatPr defaultColWidth="9.125" defaultRowHeight="21" x14ac:dyDescent="0.35"/>
  <cols>
    <col min="1" max="1" width="27.25" style="6" customWidth="1"/>
    <col min="2" max="3" width="25.5" style="6" hidden="1" customWidth="1"/>
    <col min="4" max="4" width="27.75" style="194" customWidth="1"/>
    <col min="5" max="5" width="27.75" style="193" hidden="1" customWidth="1"/>
    <col min="6" max="6" width="28.375" style="193" bestFit="1" customWidth="1"/>
    <col min="7" max="7" width="9.75" style="6" bestFit="1" customWidth="1"/>
    <col min="8" max="8" width="16" style="6" bestFit="1" customWidth="1"/>
    <col min="9" max="9" width="17.75" style="195" customWidth="1"/>
    <col min="10" max="10" width="36.375" style="195" customWidth="1"/>
    <col min="11" max="11" width="31.75" style="6" customWidth="1"/>
    <col min="12" max="12" width="24.125" style="193" hidden="1" customWidth="1"/>
    <col min="13" max="16384" width="9.125" style="6"/>
  </cols>
  <sheetData>
    <row r="1" spans="1:27" s="117" customFormat="1" ht="23.25" x14ac:dyDescent="0.35">
      <c r="A1" s="227" t="s">
        <v>84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27" s="1" customFormat="1" x14ac:dyDescent="0.35">
      <c r="A2" s="118"/>
      <c r="B2" s="118"/>
      <c r="C2" s="118"/>
      <c r="D2" s="119"/>
      <c r="E2" s="118"/>
      <c r="F2" s="118"/>
      <c r="G2" s="118"/>
      <c r="H2" s="118"/>
      <c r="I2" s="118"/>
      <c r="J2" s="118"/>
      <c r="K2" s="118"/>
      <c r="L2" s="118"/>
    </row>
    <row r="3" spans="1:27" s="5" customFormat="1" x14ac:dyDescent="0.2">
      <c r="A3" s="230" t="s">
        <v>1</v>
      </c>
      <c r="B3" s="230" t="s">
        <v>2</v>
      </c>
      <c r="C3" s="120" t="s">
        <v>142</v>
      </c>
      <c r="D3" s="237" t="s">
        <v>2</v>
      </c>
      <c r="E3" s="239" t="s">
        <v>85</v>
      </c>
      <c r="F3" s="235" t="s">
        <v>3</v>
      </c>
      <c r="G3" s="230" t="s">
        <v>4</v>
      </c>
      <c r="H3" s="241" t="s">
        <v>5</v>
      </c>
      <c r="I3" s="242"/>
      <c r="J3" s="230" t="s">
        <v>154</v>
      </c>
      <c r="K3" s="235" t="s">
        <v>8</v>
      </c>
      <c r="L3" s="235" t="s">
        <v>3</v>
      </c>
    </row>
    <row r="4" spans="1:27" s="5" customFormat="1" x14ac:dyDescent="0.2">
      <c r="A4" s="231"/>
      <c r="B4" s="231"/>
      <c r="C4" s="206"/>
      <c r="D4" s="238"/>
      <c r="E4" s="240"/>
      <c r="F4" s="236"/>
      <c r="G4" s="231"/>
      <c r="H4" s="120" t="s">
        <v>13</v>
      </c>
      <c r="I4" s="120" t="s">
        <v>14</v>
      </c>
      <c r="J4" s="231"/>
      <c r="K4" s="236"/>
      <c r="L4" s="236"/>
      <c r="O4" s="5" t="s">
        <v>9</v>
      </c>
      <c r="P4" s="5" t="s">
        <v>10</v>
      </c>
      <c r="Q4" s="5" t="s">
        <v>86</v>
      </c>
    </row>
    <row r="5" spans="1:27" ht="84" x14ac:dyDescent="0.35">
      <c r="A5" s="121" t="s">
        <v>87</v>
      </c>
      <c r="B5" s="122" t="s">
        <v>88</v>
      </c>
      <c r="C5" s="122" t="s">
        <v>144</v>
      </c>
      <c r="D5" s="123" t="s">
        <v>143</v>
      </c>
      <c r="E5" s="124" t="s">
        <v>89</v>
      </c>
      <c r="F5" s="72" t="s">
        <v>17</v>
      </c>
      <c r="G5" s="72" t="s">
        <v>59</v>
      </c>
      <c r="H5" s="72">
        <v>5</v>
      </c>
      <c r="I5" s="125"/>
      <c r="J5" s="126"/>
      <c r="K5" s="11"/>
      <c r="L5" s="11" t="s">
        <v>17</v>
      </c>
      <c r="O5" s="6">
        <v>19</v>
      </c>
      <c r="P5" s="6">
        <v>15</v>
      </c>
      <c r="Q5" s="6">
        <v>35</v>
      </c>
      <c r="R5" s="6">
        <f>SUM(O5*100/Q5)</f>
        <v>54.285714285714285</v>
      </c>
      <c r="AA5" s="6" t="s">
        <v>90</v>
      </c>
    </row>
    <row r="6" spans="1:27" ht="42" x14ac:dyDescent="0.35">
      <c r="A6" s="44"/>
      <c r="B6" s="16"/>
      <c r="C6" s="16" t="s">
        <v>146</v>
      </c>
      <c r="D6" s="155" t="s">
        <v>145</v>
      </c>
      <c r="E6" s="156"/>
      <c r="F6" s="157"/>
      <c r="G6" s="131" t="s">
        <v>59</v>
      </c>
      <c r="H6" s="131">
        <v>5</v>
      </c>
      <c r="I6" s="158"/>
      <c r="J6" s="159"/>
      <c r="K6" s="59"/>
      <c r="L6" s="24"/>
    </row>
    <row r="7" spans="1:27" s="152" customFormat="1" ht="42" hidden="1" x14ac:dyDescent="0.35">
      <c r="A7" s="199" t="s">
        <v>157</v>
      </c>
      <c r="B7" s="207"/>
      <c r="C7" s="207" t="s">
        <v>153</v>
      </c>
      <c r="D7" s="208" t="s">
        <v>147</v>
      </c>
      <c r="E7" s="209"/>
      <c r="F7" s="209"/>
      <c r="G7" s="196" t="s">
        <v>59</v>
      </c>
      <c r="H7" s="196">
        <v>5</v>
      </c>
      <c r="I7" s="210"/>
      <c r="J7" s="211"/>
      <c r="K7" s="209"/>
      <c r="L7" s="212"/>
    </row>
    <row r="8" spans="1:27" ht="84" x14ac:dyDescent="0.35">
      <c r="A8" s="44"/>
      <c r="B8" s="127" t="s">
        <v>91</v>
      </c>
      <c r="C8" s="127"/>
      <c r="D8" s="128" t="s">
        <v>155</v>
      </c>
      <c r="E8" s="129"/>
      <c r="F8" s="27" t="s">
        <v>43</v>
      </c>
      <c r="G8" s="130" t="s">
        <v>59</v>
      </c>
      <c r="H8" s="131">
        <v>5</v>
      </c>
      <c r="I8" s="132"/>
      <c r="J8" s="133"/>
      <c r="K8" s="75"/>
      <c r="L8" s="31" t="s">
        <v>43</v>
      </c>
    </row>
    <row r="9" spans="1:27" ht="147" hidden="1" x14ac:dyDescent="0.35">
      <c r="A9" s="44"/>
      <c r="B9" s="127" t="s">
        <v>92</v>
      </c>
      <c r="C9" s="127"/>
      <c r="D9" s="128"/>
      <c r="E9" s="134"/>
      <c r="F9" s="27" t="s">
        <v>93</v>
      </c>
      <c r="G9" s="130" t="s">
        <v>59</v>
      </c>
      <c r="H9" s="131">
        <v>1</v>
      </c>
      <c r="I9" s="135"/>
      <c r="J9" s="136"/>
      <c r="K9" s="27"/>
      <c r="L9" s="27" t="s">
        <v>93</v>
      </c>
    </row>
    <row r="10" spans="1:27" ht="121.5" hidden="1" customHeight="1" x14ac:dyDescent="0.35">
      <c r="A10" s="44"/>
      <c r="B10" s="127" t="s">
        <v>94</v>
      </c>
      <c r="C10" s="127"/>
      <c r="D10" s="128"/>
      <c r="E10" s="134"/>
      <c r="F10" s="27" t="s">
        <v>93</v>
      </c>
      <c r="G10" s="130" t="s">
        <v>59</v>
      </c>
      <c r="H10" s="131">
        <v>5</v>
      </c>
      <c r="I10" s="135"/>
      <c r="J10" s="136"/>
      <c r="K10" s="27"/>
      <c r="L10" s="59" t="s">
        <v>93</v>
      </c>
    </row>
    <row r="11" spans="1:27" s="205" customFormat="1" ht="42" x14ac:dyDescent="0.35">
      <c r="A11" s="33"/>
      <c r="B11" s="166" t="s">
        <v>95</v>
      </c>
      <c r="C11" s="166"/>
      <c r="D11" s="174" t="s">
        <v>99</v>
      </c>
      <c r="E11" s="204" t="s">
        <v>89</v>
      </c>
      <c r="F11" s="135" t="s">
        <v>96</v>
      </c>
      <c r="G11" s="131" t="s">
        <v>97</v>
      </c>
      <c r="H11" s="198"/>
      <c r="I11" s="137"/>
      <c r="J11" s="135"/>
      <c r="K11" s="135"/>
      <c r="L11" s="135" t="s">
        <v>96</v>
      </c>
    </row>
    <row r="12" spans="1:27" s="205" customFormat="1" ht="64.5" customHeight="1" x14ac:dyDescent="0.35">
      <c r="A12" s="33"/>
      <c r="B12" s="166" t="s">
        <v>98</v>
      </c>
      <c r="C12" s="166"/>
      <c r="D12" s="174" t="s">
        <v>156</v>
      </c>
      <c r="E12" s="204" t="s">
        <v>89</v>
      </c>
      <c r="F12" s="135" t="s">
        <v>96</v>
      </c>
      <c r="G12" s="131" t="s">
        <v>18</v>
      </c>
      <c r="H12" s="197"/>
      <c r="I12" s="138"/>
      <c r="J12" s="135"/>
      <c r="K12" s="133"/>
      <c r="L12" s="83" t="s">
        <v>96</v>
      </c>
    </row>
    <row r="13" spans="1:27" s="205" customFormat="1" ht="41.25" customHeight="1" x14ac:dyDescent="0.35">
      <c r="A13" s="33"/>
      <c r="B13" s="166"/>
      <c r="C13" s="166" t="s">
        <v>158</v>
      </c>
      <c r="D13" s="173" t="s">
        <v>165</v>
      </c>
      <c r="E13" s="219"/>
      <c r="F13" s="79" t="s">
        <v>93</v>
      </c>
      <c r="G13" s="130" t="s">
        <v>59</v>
      </c>
      <c r="H13" s="131">
        <v>5</v>
      </c>
      <c r="I13" s="221"/>
      <c r="J13" s="220"/>
      <c r="K13" s="222"/>
      <c r="L13" s="19"/>
    </row>
    <row r="14" spans="1:27" s="205" customFormat="1" ht="45.75" customHeight="1" x14ac:dyDescent="0.35">
      <c r="A14" s="33"/>
      <c r="B14" s="166"/>
      <c r="C14" s="166" t="s">
        <v>160</v>
      </c>
      <c r="D14" s="173" t="s">
        <v>159</v>
      </c>
      <c r="E14" s="219"/>
      <c r="F14" s="27" t="s">
        <v>93</v>
      </c>
      <c r="G14" s="130" t="s">
        <v>59</v>
      </c>
      <c r="H14" s="131">
        <v>5</v>
      </c>
      <c r="I14" s="221"/>
      <c r="J14" s="220"/>
      <c r="K14" s="222"/>
      <c r="L14" s="19"/>
    </row>
    <row r="15" spans="1:27" s="205" customFormat="1" ht="49.5" customHeight="1" x14ac:dyDescent="0.35">
      <c r="A15" s="33"/>
      <c r="B15" s="166"/>
      <c r="C15" s="166" t="s">
        <v>161</v>
      </c>
      <c r="D15" s="173" t="s">
        <v>166</v>
      </c>
      <c r="E15" s="219"/>
      <c r="F15" s="135" t="s">
        <v>102</v>
      </c>
      <c r="G15" s="130" t="s">
        <v>59</v>
      </c>
      <c r="H15" s="131">
        <v>5</v>
      </c>
      <c r="I15" s="221"/>
      <c r="J15" s="220"/>
      <c r="K15" s="222"/>
      <c r="L15" s="19"/>
    </row>
    <row r="16" spans="1:27" s="205" customFormat="1" ht="30.75" customHeight="1" x14ac:dyDescent="0.35">
      <c r="A16" s="33"/>
      <c r="B16" s="166"/>
      <c r="C16" s="166" t="s">
        <v>162</v>
      </c>
      <c r="D16" s="173" t="s">
        <v>167</v>
      </c>
      <c r="E16" s="219"/>
      <c r="F16" s="135" t="s">
        <v>102</v>
      </c>
      <c r="G16" s="130" t="s">
        <v>59</v>
      </c>
      <c r="H16" s="131">
        <v>5</v>
      </c>
      <c r="I16" s="221"/>
      <c r="J16" s="220"/>
      <c r="K16" s="222"/>
      <c r="L16" s="19"/>
    </row>
    <row r="17" spans="1:20" s="205" customFormat="1" ht="47.25" customHeight="1" x14ac:dyDescent="0.35">
      <c r="A17" s="243"/>
      <c r="B17" s="166"/>
      <c r="C17" s="166" t="s">
        <v>164</v>
      </c>
      <c r="D17" s="223" t="s">
        <v>168</v>
      </c>
      <c r="E17" s="219"/>
      <c r="F17" s="142" t="s">
        <v>102</v>
      </c>
      <c r="G17" s="143" t="s">
        <v>59</v>
      </c>
      <c r="H17" s="144">
        <v>5</v>
      </c>
      <c r="I17" s="145"/>
      <c r="J17" s="142"/>
      <c r="K17" s="146"/>
      <c r="L17" s="19"/>
    </row>
    <row r="18" spans="1:20" s="152" customFormat="1" ht="70.5" hidden="1" customHeight="1" x14ac:dyDescent="0.35">
      <c r="A18" s="199" t="s">
        <v>157</v>
      </c>
      <c r="B18" s="213" t="s">
        <v>100</v>
      </c>
      <c r="C18" s="213"/>
      <c r="D18" s="214" t="s">
        <v>101</v>
      </c>
      <c r="E18" s="215" t="s">
        <v>89</v>
      </c>
      <c r="F18" s="216" t="s">
        <v>102</v>
      </c>
      <c r="G18" s="217" t="s">
        <v>97</v>
      </c>
      <c r="H18" s="217">
        <v>420</v>
      </c>
      <c r="I18" s="244"/>
      <c r="J18" s="245"/>
      <c r="K18" s="246"/>
      <c r="L18" s="218" t="s">
        <v>102</v>
      </c>
    </row>
    <row r="19" spans="1:20" ht="63" x14ac:dyDescent="0.35">
      <c r="A19" s="44" t="s">
        <v>103</v>
      </c>
      <c r="B19" s="17" t="s">
        <v>104</v>
      </c>
      <c r="C19" s="17"/>
      <c r="D19" s="128" t="s">
        <v>169</v>
      </c>
      <c r="E19" s="129"/>
      <c r="F19" s="135" t="s">
        <v>105</v>
      </c>
      <c r="G19" s="27" t="s">
        <v>21</v>
      </c>
      <c r="H19" s="138">
        <v>3</v>
      </c>
      <c r="I19" s="138"/>
      <c r="J19" s="133"/>
      <c r="K19" s="67"/>
      <c r="L19" s="59" t="s">
        <v>105</v>
      </c>
      <c r="M19" s="147"/>
    </row>
    <row r="20" spans="1:20" ht="72" hidden="1" customHeight="1" x14ac:dyDescent="0.35">
      <c r="A20" s="44"/>
      <c r="B20" s="148" t="s">
        <v>106</v>
      </c>
      <c r="C20" s="148"/>
      <c r="D20" s="128"/>
      <c r="E20" s="134"/>
      <c r="F20" s="134" t="s">
        <v>23</v>
      </c>
      <c r="G20" s="149" t="s">
        <v>59</v>
      </c>
      <c r="H20" s="150">
        <v>4.51</v>
      </c>
      <c r="I20" s="138"/>
      <c r="J20" s="151"/>
      <c r="K20" s="66"/>
      <c r="L20" s="59"/>
      <c r="M20" s="152"/>
    </row>
    <row r="21" spans="1:20" ht="75" customHeight="1" x14ac:dyDescent="0.35">
      <c r="A21" s="44"/>
      <c r="B21" s="16" t="s">
        <v>107</v>
      </c>
      <c r="C21" s="16"/>
      <c r="D21" s="128" t="s">
        <v>170</v>
      </c>
      <c r="E21" s="149"/>
      <c r="F21" s="27" t="s">
        <v>40</v>
      </c>
      <c r="G21" s="27" t="s">
        <v>108</v>
      </c>
      <c r="H21" s="138" t="s">
        <v>109</v>
      </c>
      <c r="I21" s="138"/>
      <c r="J21" s="133"/>
      <c r="K21" s="66"/>
      <c r="L21" s="27" t="s">
        <v>40</v>
      </c>
    </row>
    <row r="22" spans="1:20" ht="42" x14ac:dyDescent="0.35">
      <c r="A22" s="44"/>
      <c r="B22" s="16" t="s">
        <v>110</v>
      </c>
      <c r="C22" s="16" t="s">
        <v>148</v>
      </c>
      <c r="D22" s="128" t="s">
        <v>171</v>
      </c>
      <c r="E22" s="129" t="s">
        <v>89</v>
      </c>
      <c r="F22" s="27" t="s">
        <v>38</v>
      </c>
      <c r="G22" s="27" t="s">
        <v>59</v>
      </c>
      <c r="H22" s="138">
        <v>3</v>
      </c>
      <c r="I22" s="135"/>
      <c r="J22" s="133"/>
      <c r="K22" s="75"/>
      <c r="L22" s="27" t="s">
        <v>38</v>
      </c>
    </row>
    <row r="23" spans="1:20" ht="42" x14ac:dyDescent="0.35">
      <c r="A23" s="52"/>
      <c r="B23" s="153" t="s">
        <v>111</v>
      </c>
      <c r="C23" s="153"/>
      <c r="D23" s="140" t="s">
        <v>172</v>
      </c>
      <c r="E23" s="154" t="s">
        <v>89</v>
      </c>
      <c r="F23" s="142" t="s">
        <v>17</v>
      </c>
      <c r="G23" s="142" t="s">
        <v>59</v>
      </c>
      <c r="H23" s="145">
        <v>5</v>
      </c>
      <c r="I23" s="145"/>
      <c r="J23" s="146"/>
      <c r="K23" s="146"/>
      <c r="L23" s="27" t="s">
        <v>17</v>
      </c>
    </row>
    <row r="24" spans="1:20" ht="42" x14ac:dyDescent="0.35">
      <c r="A24" s="44"/>
      <c r="B24" s="17" t="s">
        <v>112</v>
      </c>
      <c r="C24" s="17" t="s">
        <v>149</v>
      </c>
      <c r="D24" s="155" t="s">
        <v>173</v>
      </c>
      <c r="E24" s="156" t="s">
        <v>89</v>
      </c>
      <c r="F24" s="157" t="s">
        <v>17</v>
      </c>
      <c r="G24" s="157" t="s">
        <v>59</v>
      </c>
      <c r="H24" s="158">
        <v>5</v>
      </c>
      <c r="I24" s="158"/>
      <c r="J24" s="159"/>
      <c r="K24" s="158"/>
      <c r="L24" s="59" t="s">
        <v>17</v>
      </c>
    </row>
    <row r="25" spans="1:20" ht="77.25" customHeight="1" x14ac:dyDescent="0.35">
      <c r="A25" s="44"/>
      <c r="B25" s="16" t="s">
        <v>113</v>
      </c>
      <c r="C25" s="16"/>
      <c r="D25" s="128" t="s">
        <v>174</v>
      </c>
      <c r="E25" s="149" t="s">
        <v>89</v>
      </c>
      <c r="F25" s="27" t="s">
        <v>17</v>
      </c>
      <c r="G25" s="27" t="s">
        <v>59</v>
      </c>
      <c r="H25" s="138">
        <v>5</v>
      </c>
      <c r="I25" s="138"/>
      <c r="J25" s="133"/>
      <c r="K25" s="138"/>
      <c r="L25" s="68" t="s">
        <v>17</v>
      </c>
    </row>
    <row r="26" spans="1:20" s="152" customFormat="1" ht="68.25" hidden="1" customHeight="1" x14ac:dyDescent="0.35">
      <c r="A26" s="199" t="s">
        <v>157</v>
      </c>
      <c r="B26" s="207" t="s">
        <v>114</v>
      </c>
      <c r="C26" s="207"/>
      <c r="D26" s="200" t="s">
        <v>114</v>
      </c>
      <c r="E26" s="201" t="s">
        <v>89</v>
      </c>
      <c r="F26" s="201" t="s">
        <v>115</v>
      </c>
      <c r="G26" s="201" t="s">
        <v>59</v>
      </c>
      <c r="H26" s="202">
        <v>5</v>
      </c>
      <c r="I26" s="201"/>
      <c r="J26" s="203"/>
      <c r="K26" s="224"/>
      <c r="L26" s="225" t="s">
        <v>115</v>
      </c>
    </row>
    <row r="27" spans="1:20" ht="42" x14ac:dyDescent="0.35">
      <c r="A27" s="44"/>
      <c r="B27" s="16" t="s">
        <v>116</v>
      </c>
      <c r="C27" s="16"/>
      <c r="D27" s="128" t="s">
        <v>175</v>
      </c>
      <c r="E27" s="149" t="s">
        <v>89</v>
      </c>
      <c r="F27" s="27" t="s">
        <v>117</v>
      </c>
      <c r="G27" s="27" t="s">
        <v>118</v>
      </c>
      <c r="H27" s="138">
        <v>12</v>
      </c>
      <c r="I27" s="135"/>
      <c r="J27" s="133"/>
      <c r="K27" s="75"/>
      <c r="L27" s="59" t="s">
        <v>117</v>
      </c>
      <c r="T27" s="115"/>
    </row>
    <row r="28" spans="1:20" ht="63" x14ac:dyDescent="0.35">
      <c r="A28" s="44"/>
      <c r="B28" s="16" t="s">
        <v>119</v>
      </c>
      <c r="C28" s="16" t="s">
        <v>163</v>
      </c>
      <c r="D28" s="128" t="s">
        <v>176</v>
      </c>
      <c r="E28" s="134" t="s">
        <v>89</v>
      </c>
      <c r="F28" s="27" t="s">
        <v>115</v>
      </c>
      <c r="G28" s="27" t="s">
        <v>59</v>
      </c>
      <c r="H28" s="138">
        <v>5</v>
      </c>
      <c r="I28" s="135"/>
      <c r="J28" s="133"/>
      <c r="K28" s="160"/>
      <c r="L28" s="59" t="s">
        <v>115</v>
      </c>
    </row>
    <row r="29" spans="1:20" ht="42" x14ac:dyDescent="0.35">
      <c r="A29" s="44"/>
      <c r="B29" s="16" t="s">
        <v>120</v>
      </c>
      <c r="C29" s="16" t="s">
        <v>150</v>
      </c>
      <c r="D29" s="128" t="s">
        <v>177</v>
      </c>
      <c r="E29" s="149" t="s">
        <v>89</v>
      </c>
      <c r="F29" s="27" t="s">
        <v>115</v>
      </c>
      <c r="G29" s="27" t="s">
        <v>59</v>
      </c>
      <c r="H29" s="138">
        <v>5</v>
      </c>
      <c r="I29" s="135"/>
      <c r="J29" s="133"/>
      <c r="K29" s="161"/>
      <c r="L29" s="24" t="s">
        <v>115</v>
      </c>
      <c r="O29" s="35"/>
    </row>
    <row r="30" spans="1:20" ht="105" x14ac:dyDescent="0.35">
      <c r="A30" s="44"/>
      <c r="B30" s="16" t="s">
        <v>121</v>
      </c>
      <c r="C30" s="16"/>
      <c r="D30" s="128" t="s">
        <v>178</v>
      </c>
      <c r="E30" s="129"/>
      <c r="F30" s="27" t="s">
        <v>122</v>
      </c>
      <c r="G30" s="27" t="s">
        <v>21</v>
      </c>
      <c r="H30" s="138">
        <v>5</v>
      </c>
      <c r="I30" s="135"/>
      <c r="J30" s="162"/>
      <c r="K30" s="163"/>
      <c r="L30" s="59" t="s">
        <v>122</v>
      </c>
    </row>
    <row r="31" spans="1:20" ht="63" x14ac:dyDescent="0.35">
      <c r="A31" s="52"/>
      <c r="B31" s="48" t="s">
        <v>123</v>
      </c>
      <c r="C31" s="48"/>
      <c r="D31" s="140" t="s">
        <v>179</v>
      </c>
      <c r="E31" s="141"/>
      <c r="F31" s="68" t="s">
        <v>122</v>
      </c>
      <c r="G31" s="68" t="s">
        <v>21</v>
      </c>
      <c r="H31" s="145">
        <v>5</v>
      </c>
      <c r="I31" s="142"/>
      <c r="J31" s="164"/>
      <c r="K31" s="165"/>
      <c r="L31" s="68" t="s">
        <v>122</v>
      </c>
    </row>
    <row r="32" spans="1:20" ht="63" x14ac:dyDescent="0.35">
      <c r="A32" s="44" t="s">
        <v>124</v>
      </c>
      <c r="B32" s="166" t="s">
        <v>125</v>
      </c>
      <c r="C32" s="166"/>
      <c r="D32" s="123" t="s">
        <v>126</v>
      </c>
      <c r="E32" s="167" t="s">
        <v>89</v>
      </c>
      <c r="F32" s="168" t="s">
        <v>17</v>
      </c>
      <c r="G32" s="168" t="s">
        <v>21</v>
      </c>
      <c r="H32" s="169">
        <v>2</v>
      </c>
      <c r="I32" s="169"/>
      <c r="J32" s="170"/>
      <c r="K32" s="168"/>
      <c r="L32" s="171" t="s">
        <v>17</v>
      </c>
    </row>
    <row r="33" spans="1:12" ht="42" x14ac:dyDescent="0.35">
      <c r="A33" s="58"/>
      <c r="B33" s="127" t="s">
        <v>127</v>
      </c>
      <c r="C33" s="127"/>
      <c r="D33" s="128" t="s">
        <v>128</v>
      </c>
      <c r="E33" s="134" t="s">
        <v>89</v>
      </c>
      <c r="F33" s="130" t="s">
        <v>40</v>
      </c>
      <c r="G33" s="130" t="s">
        <v>18</v>
      </c>
      <c r="H33" s="172">
        <v>80</v>
      </c>
      <c r="I33" s="131"/>
      <c r="J33" s="173"/>
      <c r="K33" s="173"/>
      <c r="L33" s="130" t="s">
        <v>40</v>
      </c>
    </row>
    <row r="34" spans="1:12" ht="63" hidden="1" x14ac:dyDescent="0.35">
      <c r="A34" s="58"/>
      <c r="B34" s="127"/>
      <c r="C34" s="127"/>
      <c r="D34" s="128" t="s">
        <v>180</v>
      </c>
      <c r="E34" s="134"/>
      <c r="F34" s="130" t="s">
        <v>40</v>
      </c>
      <c r="G34" s="130" t="s">
        <v>21</v>
      </c>
      <c r="H34" s="172">
        <v>4</v>
      </c>
      <c r="I34" s="131"/>
      <c r="J34" s="173"/>
      <c r="K34" s="173"/>
      <c r="L34" s="130"/>
    </row>
    <row r="35" spans="1:12" ht="63" x14ac:dyDescent="0.35">
      <c r="A35" s="58"/>
      <c r="B35" s="127" t="s">
        <v>129</v>
      </c>
      <c r="C35" s="127"/>
      <c r="D35" s="128" t="s">
        <v>130</v>
      </c>
      <c r="E35" s="134" t="s">
        <v>89</v>
      </c>
      <c r="F35" s="130" t="s">
        <v>40</v>
      </c>
      <c r="G35" s="130" t="s">
        <v>21</v>
      </c>
      <c r="H35" s="172">
        <v>3.51</v>
      </c>
      <c r="I35" s="131"/>
      <c r="J35" s="174"/>
      <c r="K35" s="175"/>
      <c r="L35" s="130" t="s">
        <v>40</v>
      </c>
    </row>
    <row r="36" spans="1:12" ht="42" x14ac:dyDescent="0.35">
      <c r="A36" s="176"/>
      <c r="B36" s="139" t="s">
        <v>131</v>
      </c>
      <c r="C36" s="139" t="s">
        <v>152</v>
      </c>
      <c r="D36" s="140" t="s">
        <v>151</v>
      </c>
      <c r="E36" s="177" t="s">
        <v>89</v>
      </c>
      <c r="F36" s="143" t="s">
        <v>23</v>
      </c>
      <c r="G36" s="143" t="s">
        <v>59</v>
      </c>
      <c r="H36" s="178">
        <v>5</v>
      </c>
      <c r="I36" s="179"/>
      <c r="J36" s="180"/>
      <c r="K36" s="179"/>
      <c r="L36" s="130" t="s">
        <v>23</v>
      </c>
    </row>
    <row r="37" spans="1:12" ht="84" x14ac:dyDescent="0.35">
      <c r="A37" s="176"/>
      <c r="B37" s="139" t="s">
        <v>132</v>
      </c>
      <c r="C37" s="139"/>
      <c r="D37" s="181" t="s">
        <v>133</v>
      </c>
      <c r="E37" s="182" t="s">
        <v>89</v>
      </c>
      <c r="F37" s="183" t="s">
        <v>40</v>
      </c>
      <c r="G37" s="183" t="s">
        <v>134</v>
      </c>
      <c r="H37" s="184">
        <v>1</v>
      </c>
      <c r="I37" s="185"/>
      <c r="J37" s="186"/>
      <c r="K37" s="187"/>
      <c r="L37" s="183" t="s">
        <v>40</v>
      </c>
    </row>
    <row r="38" spans="1:12" x14ac:dyDescent="0.35">
      <c r="A38" s="188" t="s">
        <v>72</v>
      </c>
      <c r="B38" s="189"/>
      <c r="C38" s="189"/>
      <c r="D38" s="190"/>
      <c r="E38" s="191"/>
      <c r="F38" s="191"/>
      <c r="G38" s="189"/>
      <c r="H38" s="189"/>
      <c r="I38" s="192"/>
      <c r="J38" s="192"/>
      <c r="K38" s="189"/>
    </row>
    <row r="39" spans="1:12" x14ac:dyDescent="0.35">
      <c r="A39" s="115" t="s">
        <v>73</v>
      </c>
    </row>
    <row r="40" spans="1:12" x14ac:dyDescent="0.35">
      <c r="A40" s="115" t="s">
        <v>74</v>
      </c>
    </row>
    <row r="41" spans="1:12" x14ac:dyDescent="0.35">
      <c r="A41" s="115" t="s">
        <v>75</v>
      </c>
    </row>
    <row r="48" spans="1:12" x14ac:dyDescent="0.35">
      <c r="A48" s="115"/>
    </row>
    <row r="49" spans="1:1" x14ac:dyDescent="0.35">
      <c r="A49" s="115"/>
    </row>
    <row r="51" spans="1:1" x14ac:dyDescent="0.35">
      <c r="A51" s="115"/>
    </row>
    <row r="82" spans="1:1" hidden="1" x14ac:dyDescent="0.35"/>
    <row r="83" spans="1:1" hidden="1" x14ac:dyDescent="0.35">
      <c r="A83" s="115" t="s">
        <v>135</v>
      </c>
    </row>
    <row r="84" spans="1:1" hidden="1" x14ac:dyDescent="0.35">
      <c r="A84" s="115" t="s">
        <v>136</v>
      </c>
    </row>
    <row r="85" spans="1:1" hidden="1" x14ac:dyDescent="0.35">
      <c r="A85" s="6" t="s">
        <v>137</v>
      </c>
    </row>
    <row r="86" spans="1:1" hidden="1" x14ac:dyDescent="0.35"/>
    <row r="87" spans="1:1" hidden="1" x14ac:dyDescent="0.35">
      <c r="A87" s="115" t="s">
        <v>138</v>
      </c>
    </row>
    <row r="88" spans="1:1" hidden="1" x14ac:dyDescent="0.35">
      <c r="A88" s="6" t="s">
        <v>139</v>
      </c>
    </row>
    <row r="89" spans="1:1" hidden="1" x14ac:dyDescent="0.35"/>
    <row r="90" spans="1:1" hidden="1" x14ac:dyDescent="0.35">
      <c r="A90" s="115" t="s">
        <v>140</v>
      </c>
    </row>
    <row r="91" spans="1:1" hidden="1" x14ac:dyDescent="0.35">
      <c r="A91" s="6" t="s">
        <v>141</v>
      </c>
    </row>
  </sheetData>
  <mergeCells count="11">
    <mergeCell ref="L3:L4"/>
    <mergeCell ref="A1:L1"/>
    <mergeCell ref="A3:A4"/>
    <mergeCell ref="B3:B4"/>
    <mergeCell ref="D3:D4"/>
    <mergeCell ref="E3:E4"/>
    <mergeCell ref="F3:F4"/>
    <mergeCell ref="G3:G4"/>
    <mergeCell ref="H3:I3"/>
    <mergeCell ref="J3:J4"/>
    <mergeCell ref="K3:K4"/>
  </mergeCells>
  <pageMargins left="0.59055118110236227" right="0.27559055118110237" top="0.62992125984251968" bottom="0.74803149606299213" header="0.31496062992125984" footer="0.31496062992125984"/>
  <pageSetup paperSize="9" scale="65" orientation="landscape" r:id="rId1"/>
  <headerFooter>
    <oddHeader>&amp;C&amp;P&amp;R&amp;"TH SarabunPSK,ธรรมดา"&amp;14&amp;K00+000เอกสารประกอบการประชุมหมายเลข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แผนกลยุทธ์ (11 ส.ค. 59) (2)</vt:lpstr>
      <vt:lpstr>แผนปฏิบัติงาน(11 ส.ค. 59) (2)</vt:lpstr>
      <vt:lpstr>'แผนกลยุทธ์ (11 ส.ค. 59) (2)'!Print_Titles</vt:lpstr>
      <vt:lpstr>'แผนปฏิบัติงาน(11 ส.ค. 59)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bundit</dc:creator>
  <cp:lastModifiedBy>bundit</cp:lastModifiedBy>
  <cp:lastPrinted>2016-08-11T07:52:49Z</cp:lastPrinted>
  <dcterms:created xsi:type="dcterms:W3CDTF">2016-08-11T07:13:43Z</dcterms:created>
  <dcterms:modified xsi:type="dcterms:W3CDTF">2016-08-11T09:57:00Z</dcterms:modified>
</cp:coreProperties>
</file>