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แบบฟอร์ม1" sheetId="1" r:id="rId1"/>
    <sheet name="ทดแบบฟอร์ม1" sheetId="2" state="hidden" r:id="rId2"/>
    <sheet name="คำอธิบายการกรอก" sheetId="3" r:id="rId3"/>
    <sheet name="แบบฟอร์ม2" sheetId="4" r:id="rId4"/>
    <sheet name="ทดแบบฟอร์ม2" sheetId="5" state="hidden" r:id="rId5"/>
  </sheets>
  <definedNames/>
  <calcPr fullCalcOnLoad="1"/>
</workbook>
</file>

<file path=xl/sharedStrings.xml><?xml version="1.0" encoding="utf-8"?>
<sst xmlns="http://schemas.openxmlformats.org/spreadsheetml/2006/main" count="167" uniqueCount="95">
  <si>
    <t>แบบแสดงรายละเอียดการรับจ่ายเงินหรือทรัพย์สินที่ได้รับบริจาค</t>
  </si>
  <si>
    <t>กระทรวงศึกษาธิการ  กรม  มหาวิทยาลัยอุบลราชธานี</t>
  </si>
  <si>
    <t xml:space="preserve">ปีงบประมาณ </t>
  </si>
  <si>
    <t>ระยะเวลา</t>
  </si>
  <si>
    <t>รับ</t>
  </si>
  <si>
    <t>จ่าย</t>
  </si>
  <si>
    <t>คงเหลือ</t>
  </si>
  <si>
    <t>ยอดสะสมยกไป</t>
  </si>
  <si>
    <t>ทรัพย์สิน**
(มูลค่า)</t>
  </si>
  <si>
    <t>ยอดสะสมยกมา</t>
  </si>
  <si>
    <t>(2)</t>
  </si>
  <si>
    <t>(3)</t>
  </si>
  <si>
    <t>(6)</t>
  </si>
  <si>
    <t>(4)=(2)-(3)</t>
  </si>
  <si>
    <t>(5)*=(1)+(4)</t>
  </si>
  <si>
    <t>หน่วย : บาท</t>
  </si>
  <si>
    <t>* ยอดสะสมยกไป (5) ปีงบประมาณ พ.ศ. 2556  จะเท่ากับยอดสะสมยกมา (1) ปีงบประมาณ พ.ศ. 2557</t>
  </si>
  <si>
    <r>
      <t xml:space="preserve">** จำแนกรายละเอียดมูลค่า </t>
    </r>
    <r>
      <rPr>
        <b/>
        <sz val="16"/>
        <color indexed="8"/>
        <rFont val="TH SarabunPSK"/>
        <family val="2"/>
      </rPr>
      <t xml:space="preserve">ทรัพย์สิน  </t>
    </r>
    <r>
      <rPr>
        <sz val="16"/>
        <color indexed="8"/>
        <rFont val="TH SarabunPSK"/>
        <family val="2"/>
      </rPr>
      <t>ที่ได้รับบริจาคโดยประมาณในแต่ละปีงบประมาณตามตัวอย่าง 2</t>
    </r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</si>
  <si>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:</t>
    </r>
  </si>
  <si>
    <t>เงินสด</t>
  </si>
  <si>
    <t>คำอธิบายแบบฟอร์ม (ตัวอย่างที่ 1)</t>
  </si>
  <si>
    <t>กระทรวง/กรม</t>
  </si>
  <si>
    <t>หมายถึง</t>
  </si>
  <si>
    <t>กระทรง ส่วนราชการ รัฐวิสาหกิจ หน่วยงานอื่น จังหวัดและกลุ่มจังหวัด ที่ได้รับบริจาคเงินสดหรือทรัพย์สิน</t>
  </si>
  <si>
    <t>เงินที่ส่วนราชการได้รับบริจาคเป็นเงินสด</t>
  </si>
  <si>
    <t>มูลค่าทรัพย์สินที่ส่วนราชการได้รับบริจาค (ข้อมูลจากแบบฟอร์มตัวอย่างที่ 2)</t>
  </si>
  <si>
    <t>จำนวนเงินสดคงเหลือจากการจ่ายเงินหรือก่อหนี้ผูกพัน ณ วันที่ 1 ตุลาคม 2555 และวันที่ 1 ตุลาคม 2556</t>
  </si>
  <si>
    <t>จำนวนเงินสดที่ได้รับบริจาคในช่วงปีงบประมาณ 2556 และ 6 เดือนแรกของปีงบประมาณ 2557</t>
  </si>
  <si>
    <t>จำนวนเงินสดที่ส่วนราชการได้จ่ายหรือก่อหนี้ผูกพันปแล้วในช่วงปีงบประมาณ 2556 และ 6 เดือนแรกของปีงบประมาณ 2557</t>
  </si>
  <si>
    <t>จำนวนเงินสดคงเหลือจากการจ่ายหรือก่อหนี้ผูกพัน</t>
  </si>
  <si>
    <t>จำนวนเงินสดคงเหลอจากการจ่ายหรือก่อหนี้ผูกพัน ณ วันที่ 30 กันยายน 2556 และวันที่ 31 มีนาคม 2557</t>
  </si>
  <si>
    <t>ทรัพย์สิน (มูลค่า)</t>
  </si>
  <si>
    <t>(1) ยอดสะสมยกมา</t>
  </si>
  <si>
    <t>(2) รับ</t>
  </si>
  <si>
    <t>(3) จ่าย</t>
  </si>
  <si>
    <t>(4) คงเหลือ (2)-(3)</t>
  </si>
  <si>
    <t>(5) ยอดสะสมยกไป (1)+(4)</t>
  </si>
  <si>
    <t>แบบแสดงการจำแนกมูลค่าทรัพย์สินที่ได้รับบริจาค</t>
  </si>
  <si>
    <t>กระทรวง  ศึกษาธิการ  กรม มหาวิทยาลัยอุบลราชธานี</t>
  </si>
  <si>
    <t>รายการ</t>
  </si>
  <si>
    <t>ปีงบประมาณ 2556</t>
  </si>
  <si>
    <t>(1 ต.ค. 2555-30 ก.ย. 2556)</t>
  </si>
  <si>
    <t>ปีงบประมาณ 2557</t>
  </si>
  <si>
    <t>(1 ต.ค. 2556-31 มี.ค. 2557)</t>
  </si>
  <si>
    <t>ลำดับที่</t>
  </si>
  <si>
    <t>ที่ดินและอาคาร</t>
  </si>
  <si>
    <t>ยานพาหนะ</t>
  </si>
  <si>
    <t>เครื่องคอมพิวเตอร์</t>
  </si>
  <si>
    <t>เครื่องมือเครื่องใช้</t>
  </si>
  <si>
    <t>เครื่องปรับอากาศ</t>
  </si>
  <si>
    <t>เครื่องมือสื่อสาร</t>
  </si>
  <si>
    <t>รวม</t>
  </si>
  <si>
    <t>ตัวอย่างแบบฟอร์ม 2</t>
  </si>
  <si>
    <t>ตัวอย่างแบบฟอร์ม 1</t>
  </si>
  <si>
    <t>หมายเหตุ  :  ตัวเลขมูลค่าทรัพย์สินที่ได้รับบริจาคตามตารางเป็นมูลค่าโดยประมาณ</t>
  </si>
  <si>
    <t>1 ต.ค.2555-31 มี.ค.2556</t>
  </si>
  <si>
    <t>1 9ตค.2556-31 มีค. 2557</t>
  </si>
  <si>
    <t>คณะรัฐศาสตร์</t>
  </si>
  <si>
    <t xml:space="preserve"> </t>
  </si>
  <si>
    <t>คณะ</t>
  </si>
  <si>
    <t>1 ต.ค. 2555-30 ก.ย. 2556</t>
  </si>
  <si>
    <t>1 ต.ค. 2556-31 มี.ค. 2557</t>
  </si>
  <si>
    <t>วิทยาลัยแพทย์ศาสตร์</t>
  </si>
  <si>
    <t>1 ต.ค.55 - 30 ก.ย.56</t>
  </si>
  <si>
    <t>1 ต.ค.56 - 31  มี.ค.57</t>
  </si>
  <si>
    <t>คณะเภสัชศาสตร์</t>
  </si>
  <si>
    <t>คณะ-วิทยาลัย</t>
  </si>
  <si>
    <t>หน่วยประมวลผลกลาง(CPU) 1 เครื่อง</t>
  </si>
  <si>
    <t>-</t>
  </si>
  <si>
    <t>สำนักวิทยบริการ</t>
  </si>
  <si>
    <t>2. ยานพาหนะ</t>
  </si>
  <si>
    <t>คณะวิศวกรรมศาสตร์</t>
  </si>
  <si>
    <t>2556</t>
  </si>
  <si>
    <t>1 ต.ค. 55 - 30 ก.ย. 56</t>
  </si>
  <si>
    <t>2557</t>
  </si>
  <si>
    <t>1 ต.ค. 56 - 31 มี.ค. 57</t>
  </si>
  <si>
    <t>คณะเกษตรศาสตร์</t>
  </si>
  <si>
    <t>โรงเรือนเลี้ยงสุกรขุน พร้อมระบบปิดพร้อมอุปกรณ์ของซีพีบริจาค</t>
  </si>
  <si>
    <t>รถแทรกเตอร์</t>
  </si>
  <si>
    <t>1 ต.ค. 2555 - 30 ก.ย. 2556</t>
  </si>
  <si>
    <t>1 ต.ค. 2556 - 31 มี.ค. 2557</t>
  </si>
  <si>
    <t>คณะวิทยาศาสตร์</t>
  </si>
  <si>
    <t>คณะศิลปประยุกต์</t>
  </si>
  <si>
    <t>คณะศิลปปรุยกต์</t>
  </si>
  <si>
    <t>อื่นๆ (เครื่องยนต์)</t>
  </si>
  <si>
    <t>ครุภัณฑ์วิทยาศาสตร์และการแพทย์</t>
  </si>
  <si>
    <t>อื่นๆ</t>
  </si>
  <si>
    <t>แบบฟอร์ม 2</t>
  </si>
  <si>
    <t>แบบฟอร์ม 1</t>
  </si>
  <si>
    <t>(1)</t>
  </si>
  <si>
    <t>* ยอดสะสมยกไป (5) ปีงบประมาณ พ.ศ. 2558  จะเท่ากับยอดสะสมยกมา (1) ปีงบประมาณ พ.ศ. 2559</t>
  </si>
  <si>
    <t>(1 ต.ค. 2557-30 ก.ย. 2558)</t>
  </si>
  <si>
    <t>ปีงบประมาณ 2558</t>
  </si>
  <si>
    <t>ปีงบประมาณ 2559</t>
  </si>
  <si>
    <t>(1 ต.ค. 2558-29 ก.พ. 2559)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</si>
</sst>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3" fontId="39" fillId="0" borderId="0" xfId="36" applyFont="1" applyAlignment="1">
      <alignment/>
    </xf>
    <xf numFmtId="43" fontId="40" fillId="0" borderId="0" xfId="36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 quotePrefix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3" fontId="39" fillId="0" borderId="10" xfId="36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36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3" fontId="41" fillId="0" borderId="12" xfId="36" applyFont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43" fontId="40" fillId="0" borderId="0" xfId="36" applyFont="1" applyAlignment="1">
      <alignment horizontal="right"/>
    </xf>
    <xf numFmtId="0" fontId="39" fillId="0" borderId="0" xfId="0" applyFont="1" applyAlignment="1">
      <alignment vertical="top" wrapText="1"/>
    </xf>
    <xf numFmtId="43" fontId="40" fillId="0" borderId="11" xfId="36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43" fontId="40" fillId="0" borderId="13" xfId="36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43" fontId="40" fillId="0" borderId="10" xfId="36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43" fontId="42" fillId="0" borderId="10" xfId="36" applyFont="1" applyBorder="1" applyAlignment="1">
      <alignment/>
    </xf>
    <xf numFmtId="0" fontId="39" fillId="0" borderId="14" xfId="0" applyFont="1" applyBorder="1" applyAlignment="1">
      <alignment/>
    </xf>
    <xf numFmtId="43" fontId="39" fillId="0" borderId="14" xfId="36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/>
    </xf>
    <xf numFmtId="43" fontId="39" fillId="0" borderId="0" xfId="36" applyFont="1" applyBorder="1" applyAlignment="1">
      <alignment/>
    </xf>
    <xf numFmtId="43" fontId="40" fillId="0" borderId="0" xfId="36" applyFont="1" applyAlignment="1">
      <alignment horizontal="center"/>
    </xf>
    <xf numFmtId="43" fontId="41" fillId="0" borderId="0" xfId="36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40" fillId="0" borderId="14" xfId="0" applyFont="1" applyBorder="1" applyAlignment="1" quotePrefix="1">
      <alignment horizontal="center"/>
    </xf>
    <xf numFmtId="43" fontId="39" fillId="33" borderId="10" xfId="36" applyFont="1" applyFill="1" applyBorder="1" applyAlignment="1">
      <alignment/>
    </xf>
    <xf numFmtId="43" fontId="39" fillId="33" borderId="14" xfId="36" applyFont="1" applyFill="1" applyBorder="1" applyAlignment="1">
      <alignment horizontal="center"/>
    </xf>
    <xf numFmtId="43" fontId="39" fillId="33" borderId="14" xfId="36" applyFont="1" applyFill="1" applyBorder="1" applyAlignment="1" quotePrefix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43" fontId="40" fillId="0" borderId="10" xfId="36" applyFont="1" applyBorder="1" applyAlignment="1">
      <alignment horizontal="center"/>
    </xf>
    <xf numFmtId="0" fontId="40" fillId="0" borderId="0" xfId="0" applyFont="1" applyAlignment="1">
      <alignment horizontal="center"/>
    </xf>
    <xf numFmtId="43" fontId="40" fillId="0" borderId="11" xfId="36" applyFont="1" applyBorder="1" applyAlignment="1">
      <alignment horizontal="center" wrapText="1"/>
    </xf>
    <xf numFmtId="43" fontId="40" fillId="0" borderId="15" xfId="36" applyFont="1" applyBorder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2.140625" style="1" customWidth="1"/>
    <col min="2" max="2" width="23.8515625" style="1" customWidth="1"/>
    <col min="3" max="3" width="13.00390625" style="3" bestFit="1" customWidth="1"/>
    <col min="4" max="6" width="12.28125" style="3" bestFit="1" customWidth="1"/>
    <col min="7" max="7" width="16.8515625" style="3" customWidth="1"/>
    <col min="8" max="8" width="14.00390625" style="3" customWidth="1"/>
    <col min="9" max="16384" width="9.00390625" style="1" customWidth="1"/>
  </cols>
  <sheetData>
    <row r="1" ht="24">
      <c r="H1" s="4" t="s">
        <v>88</v>
      </c>
    </row>
    <row r="2" spans="1:8" s="5" customFormat="1" ht="24">
      <c r="A2" s="51" t="s">
        <v>0</v>
      </c>
      <c r="B2" s="51"/>
      <c r="C2" s="51"/>
      <c r="D2" s="51"/>
      <c r="E2" s="51"/>
      <c r="F2" s="51"/>
      <c r="G2" s="51"/>
      <c r="H2" s="51"/>
    </row>
    <row r="3" spans="1:8" s="5" customFormat="1" ht="24">
      <c r="A3" s="51" t="s">
        <v>1</v>
      </c>
      <c r="B3" s="51"/>
      <c r="C3" s="51"/>
      <c r="D3" s="51"/>
      <c r="E3" s="51"/>
      <c r="F3" s="51"/>
      <c r="G3" s="51"/>
      <c r="H3" s="51"/>
    </row>
    <row r="4" spans="3:8" s="5" customFormat="1" ht="24">
      <c r="C4" s="4"/>
      <c r="D4" s="4"/>
      <c r="E4" s="4"/>
      <c r="F4" s="4"/>
      <c r="G4" s="4"/>
      <c r="H4" s="18" t="s">
        <v>15</v>
      </c>
    </row>
    <row r="5" spans="1:8" s="6" customFormat="1" ht="24">
      <c r="A5" s="49" t="s">
        <v>2</v>
      </c>
      <c r="B5" s="49"/>
      <c r="C5" s="50" t="s">
        <v>19</v>
      </c>
      <c r="D5" s="50"/>
      <c r="E5" s="50"/>
      <c r="F5" s="50"/>
      <c r="G5" s="50"/>
      <c r="H5" s="52" t="s">
        <v>8</v>
      </c>
    </row>
    <row r="6" spans="1:8" s="6" customFormat="1" ht="24">
      <c r="A6" s="13" t="s">
        <v>2</v>
      </c>
      <c r="B6" s="13" t="s">
        <v>3</v>
      </c>
      <c r="C6" s="14" t="s">
        <v>9</v>
      </c>
      <c r="D6" s="14" t="s">
        <v>4</v>
      </c>
      <c r="E6" s="14" t="s">
        <v>5</v>
      </c>
      <c r="F6" s="14" t="s">
        <v>6</v>
      </c>
      <c r="G6" s="14" t="s">
        <v>7</v>
      </c>
      <c r="H6" s="53"/>
    </row>
    <row r="7" spans="1:10" s="7" customFormat="1" ht="15">
      <c r="A7" s="15"/>
      <c r="B7" s="15"/>
      <c r="C7" s="16" t="s">
        <v>89</v>
      </c>
      <c r="D7" s="16" t="s">
        <v>10</v>
      </c>
      <c r="E7" s="16" t="s">
        <v>11</v>
      </c>
      <c r="F7" s="16" t="s">
        <v>13</v>
      </c>
      <c r="G7" s="16" t="s">
        <v>14</v>
      </c>
      <c r="H7" s="16" t="s">
        <v>12</v>
      </c>
      <c r="I7" s="8"/>
      <c r="J7" s="9"/>
    </row>
    <row r="8" spans="1:10" ht="24">
      <c r="A8" s="17">
        <v>2558</v>
      </c>
      <c r="B8" s="11" t="s">
        <v>79</v>
      </c>
      <c r="C8" s="12">
        <v>100000</v>
      </c>
      <c r="D8" s="12">
        <v>150000</v>
      </c>
      <c r="E8" s="12">
        <v>60000</v>
      </c>
      <c r="F8" s="12">
        <v>90000</v>
      </c>
      <c r="G8" s="12">
        <f>+C8+F8</f>
        <v>190000</v>
      </c>
      <c r="H8" s="12">
        <v>500000</v>
      </c>
      <c r="J8" s="3"/>
    </row>
    <row r="9" spans="1:10" ht="24">
      <c r="A9" s="17">
        <v>2559</v>
      </c>
      <c r="B9" s="11" t="s">
        <v>80</v>
      </c>
      <c r="C9" s="12">
        <v>190000</v>
      </c>
      <c r="D9" s="12">
        <v>70000</v>
      </c>
      <c r="E9" s="12">
        <v>30000</v>
      </c>
      <c r="F9" s="12">
        <v>40000</v>
      </c>
      <c r="G9" s="12">
        <f>+C9+F9</f>
        <v>230000</v>
      </c>
      <c r="H9" s="12">
        <v>200000</v>
      </c>
      <c r="J9" s="3"/>
    </row>
    <row r="10" spans="1:8" ht="24">
      <c r="A10" s="17"/>
      <c r="B10" s="11"/>
      <c r="C10" s="12"/>
      <c r="D10" s="12"/>
      <c r="E10" s="12"/>
      <c r="F10" s="12"/>
      <c r="G10" s="12"/>
      <c r="H10" s="12"/>
    </row>
    <row r="12" spans="1:2" ht="24">
      <c r="A12" s="1" t="s">
        <v>18</v>
      </c>
      <c r="B12" s="1" t="s">
        <v>90</v>
      </c>
    </row>
    <row r="13" ht="24">
      <c r="B13" s="1" t="s">
        <v>17</v>
      </c>
    </row>
  </sheetData>
  <sheetProtection/>
  <mergeCells count="5">
    <mergeCell ref="A5:B5"/>
    <mergeCell ref="C5:G5"/>
    <mergeCell ref="A2:H2"/>
    <mergeCell ref="A3:H3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&amp;C&amp;"TH SarabunPSK,ธรรมดา"&amp;Z&amp;F&amp;A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1.57421875" style="1" customWidth="1"/>
    <col min="2" max="2" width="22.00390625" style="1" customWidth="1"/>
    <col min="3" max="3" width="13.00390625" style="3" bestFit="1" customWidth="1"/>
    <col min="4" max="5" width="12.28125" style="3" bestFit="1" customWidth="1"/>
    <col min="6" max="6" width="12.57421875" style="3" bestFit="1" customWidth="1"/>
    <col min="7" max="7" width="13.00390625" style="3" bestFit="1" customWidth="1"/>
    <col min="8" max="8" width="12.57421875" style="3" customWidth="1"/>
    <col min="9" max="9" width="15.8515625" style="1" bestFit="1" customWidth="1"/>
    <col min="10" max="10" width="27.421875" style="3" customWidth="1"/>
    <col min="11" max="16384" width="9.00390625" style="1" customWidth="1"/>
  </cols>
  <sheetData>
    <row r="1" ht="24">
      <c r="H1" s="4" t="s">
        <v>53</v>
      </c>
    </row>
    <row r="2" spans="1:10" s="5" customFormat="1" ht="24">
      <c r="A2" s="51" t="s">
        <v>0</v>
      </c>
      <c r="B2" s="51"/>
      <c r="C2" s="51"/>
      <c r="D2" s="51"/>
      <c r="E2" s="51"/>
      <c r="F2" s="51"/>
      <c r="G2" s="51"/>
      <c r="H2" s="51"/>
      <c r="J2" s="4"/>
    </row>
    <row r="3" spans="1:10" s="5" customFormat="1" ht="24">
      <c r="A3" s="51" t="s">
        <v>1</v>
      </c>
      <c r="B3" s="51"/>
      <c r="C3" s="51"/>
      <c r="D3" s="51"/>
      <c r="E3" s="51"/>
      <c r="F3" s="51"/>
      <c r="G3" s="51"/>
      <c r="H3" s="51"/>
      <c r="J3" s="4"/>
    </row>
    <row r="4" spans="1:10" s="5" customFormat="1" ht="24">
      <c r="A4" s="51" t="s">
        <v>57</v>
      </c>
      <c r="B4" s="51"/>
      <c r="C4" s="51"/>
      <c r="D4" s="51"/>
      <c r="E4" s="51"/>
      <c r="F4" s="51"/>
      <c r="G4" s="51"/>
      <c r="H4" s="51"/>
      <c r="J4" s="4"/>
    </row>
    <row r="5" spans="3:10" s="5" customFormat="1" ht="24">
      <c r="C5" s="4"/>
      <c r="D5" s="4"/>
      <c r="E5" s="4"/>
      <c r="F5" s="4"/>
      <c r="G5" s="4"/>
      <c r="H5" s="18" t="s">
        <v>15</v>
      </c>
      <c r="J5" s="4"/>
    </row>
    <row r="6" spans="1:10" s="28" customFormat="1" ht="24">
      <c r="A6" s="49" t="s">
        <v>2</v>
      </c>
      <c r="B6" s="49"/>
      <c r="C6" s="50" t="s">
        <v>19</v>
      </c>
      <c r="D6" s="50"/>
      <c r="E6" s="50"/>
      <c r="F6" s="50"/>
      <c r="G6" s="50"/>
      <c r="H6" s="52" t="s">
        <v>8</v>
      </c>
      <c r="I6" s="28" t="s">
        <v>66</v>
      </c>
      <c r="J6" s="39"/>
    </row>
    <row r="7" spans="1:10" s="28" customFormat="1" ht="24">
      <c r="A7" s="13" t="s">
        <v>2</v>
      </c>
      <c r="B7" s="13" t="s">
        <v>3</v>
      </c>
      <c r="C7" s="14" t="s">
        <v>9</v>
      </c>
      <c r="D7" s="14" t="s">
        <v>4</v>
      </c>
      <c r="E7" s="14" t="s">
        <v>5</v>
      </c>
      <c r="F7" s="14" t="s">
        <v>6</v>
      </c>
      <c r="G7" s="14" t="s">
        <v>7</v>
      </c>
      <c r="H7" s="53"/>
      <c r="J7" s="39"/>
    </row>
    <row r="8" spans="1:10" s="7" customFormat="1" ht="15">
      <c r="A8" s="15"/>
      <c r="B8" s="15"/>
      <c r="C8" s="16" t="s">
        <v>58</v>
      </c>
      <c r="D8" s="16" t="s">
        <v>10</v>
      </c>
      <c r="E8" s="16" t="s">
        <v>11</v>
      </c>
      <c r="F8" s="16" t="s">
        <v>13</v>
      </c>
      <c r="G8" s="16" t="s">
        <v>14</v>
      </c>
      <c r="H8" s="16" t="s">
        <v>12</v>
      </c>
      <c r="I8" s="8"/>
      <c r="J8" s="40"/>
    </row>
    <row r="9" spans="1:10" ht="24">
      <c r="A9" s="17">
        <v>2556</v>
      </c>
      <c r="B9" s="11" t="s">
        <v>55</v>
      </c>
      <c r="C9" s="12">
        <v>137000</v>
      </c>
      <c r="D9" s="12"/>
      <c r="E9" s="12">
        <v>0</v>
      </c>
      <c r="F9" s="12">
        <v>0</v>
      </c>
      <c r="G9" s="12">
        <v>137000</v>
      </c>
      <c r="H9" s="12">
        <v>0</v>
      </c>
      <c r="I9" s="1" t="s">
        <v>57</v>
      </c>
      <c r="J9" s="3">
        <v>137000</v>
      </c>
    </row>
    <row r="10" spans="1:10" ht="25.5" customHeight="1">
      <c r="A10" s="17">
        <v>2556</v>
      </c>
      <c r="B10" s="11" t="s">
        <v>60</v>
      </c>
      <c r="C10" s="12">
        <v>1186083</v>
      </c>
      <c r="D10" s="12">
        <v>1060759</v>
      </c>
      <c r="E10" s="12">
        <v>0</v>
      </c>
      <c r="F10" s="12">
        <f>+D10-E10</f>
        <v>1060759</v>
      </c>
      <c r="G10" s="12">
        <f>+C10+F10</f>
        <v>2246842</v>
      </c>
      <c r="H10" s="12">
        <v>0</v>
      </c>
      <c r="I10" s="1" t="s">
        <v>62</v>
      </c>
      <c r="J10" s="3">
        <v>1186083</v>
      </c>
    </row>
    <row r="11" spans="1:10" ht="24">
      <c r="A11" s="17">
        <v>2556</v>
      </c>
      <c r="B11" s="17" t="s">
        <v>63</v>
      </c>
      <c r="C11" s="12">
        <v>2474399.37</v>
      </c>
      <c r="D11" s="12">
        <v>444600</v>
      </c>
      <c r="E11" s="12">
        <v>429600</v>
      </c>
      <c r="F11" s="12">
        <f>D11-E11</f>
        <v>15000</v>
      </c>
      <c r="G11" s="12">
        <f>+C11+F11</f>
        <v>2489399.37</v>
      </c>
      <c r="H11" s="12">
        <v>0</v>
      </c>
      <c r="I11" s="1" t="s">
        <v>65</v>
      </c>
      <c r="J11" s="3">
        <v>2474399.37</v>
      </c>
    </row>
    <row r="12" spans="1:10" ht="24">
      <c r="A12" s="34" t="s">
        <v>72</v>
      </c>
      <c r="B12" s="35" t="s">
        <v>73</v>
      </c>
      <c r="C12" s="12">
        <v>0</v>
      </c>
      <c r="D12" s="12">
        <v>763000</v>
      </c>
      <c r="E12" s="12">
        <v>763000</v>
      </c>
      <c r="F12" s="12">
        <v>0</v>
      </c>
      <c r="G12" s="12">
        <v>0</v>
      </c>
      <c r="H12" s="12">
        <v>0</v>
      </c>
      <c r="I12" s="1" t="s">
        <v>71</v>
      </c>
      <c r="J12" s="3">
        <f>SUM(J9:J11)</f>
        <v>3797482.37</v>
      </c>
    </row>
    <row r="13" spans="1:9" ht="24">
      <c r="A13" s="17">
        <v>2556</v>
      </c>
      <c r="B13" s="11" t="s">
        <v>60</v>
      </c>
      <c r="C13" s="12">
        <v>0</v>
      </c>
      <c r="D13" s="12">
        <v>2924498.6</v>
      </c>
      <c r="E13" s="12">
        <v>0</v>
      </c>
      <c r="F13" s="12">
        <f>+D13-E13</f>
        <v>2924498.6</v>
      </c>
      <c r="G13" s="12">
        <f>+C13+F13</f>
        <v>2924498.6</v>
      </c>
      <c r="H13" s="12"/>
      <c r="I13" s="1" t="s">
        <v>76</v>
      </c>
    </row>
    <row r="14" spans="1:9" ht="24">
      <c r="A14" s="17">
        <v>2557</v>
      </c>
      <c r="B14" s="17" t="s">
        <v>64</v>
      </c>
      <c r="C14" s="12">
        <f>+G11</f>
        <v>2489399.37</v>
      </c>
      <c r="D14" s="12">
        <v>274000</v>
      </c>
      <c r="E14" s="12">
        <f>15000+5000+100000+20000</f>
        <v>140000</v>
      </c>
      <c r="F14" s="12">
        <f>+D14-E14</f>
        <v>134000</v>
      </c>
      <c r="G14" s="12">
        <f>+C14+F14</f>
        <v>2623399.37</v>
      </c>
      <c r="H14" s="12">
        <v>0</v>
      </c>
      <c r="I14" s="1" t="s">
        <v>65</v>
      </c>
    </row>
    <row r="15" spans="1:9" ht="24">
      <c r="A15" s="34" t="s">
        <v>74</v>
      </c>
      <c r="B15" s="35" t="s">
        <v>75</v>
      </c>
      <c r="C15" s="12">
        <v>0</v>
      </c>
      <c r="D15" s="12">
        <v>1675000</v>
      </c>
      <c r="E15" s="12">
        <v>185000</v>
      </c>
      <c r="F15" s="12">
        <f>+D15-E15</f>
        <v>1490000</v>
      </c>
      <c r="G15" s="12">
        <f>+C15+F15</f>
        <v>1490000</v>
      </c>
      <c r="H15" s="12">
        <v>890000</v>
      </c>
      <c r="I15" s="1" t="s">
        <v>71</v>
      </c>
    </row>
    <row r="16" spans="1:9" ht="24">
      <c r="A16" s="17">
        <v>2557</v>
      </c>
      <c r="B16" s="11" t="s">
        <v>61</v>
      </c>
      <c r="C16" s="12">
        <f>+G13</f>
        <v>2924498.6</v>
      </c>
      <c r="D16" s="12">
        <v>18200</v>
      </c>
      <c r="E16" s="12">
        <v>0</v>
      </c>
      <c r="F16" s="12">
        <f>+D16-E16</f>
        <v>18200</v>
      </c>
      <c r="G16" s="12">
        <f>+C16+F16</f>
        <v>2942698.6</v>
      </c>
      <c r="H16" s="12"/>
      <c r="I16" s="1" t="s">
        <v>76</v>
      </c>
    </row>
    <row r="17" spans="1:9" ht="24">
      <c r="A17" s="17">
        <v>2557</v>
      </c>
      <c r="B17" s="11" t="s">
        <v>61</v>
      </c>
      <c r="C17" s="12">
        <v>2246842</v>
      </c>
      <c r="D17" s="12">
        <v>281600</v>
      </c>
      <c r="E17" s="12">
        <v>20000</v>
      </c>
      <c r="F17" s="12">
        <f>+D17-E17</f>
        <v>261600</v>
      </c>
      <c r="G17" s="12">
        <f>+C17+F17</f>
        <v>2508442</v>
      </c>
      <c r="H17" s="12">
        <v>0</v>
      </c>
      <c r="I17" s="1" t="s">
        <v>62</v>
      </c>
    </row>
    <row r="18" spans="1:9" ht="24">
      <c r="A18" s="17">
        <v>2557</v>
      </c>
      <c r="B18" s="11" t="s">
        <v>56</v>
      </c>
      <c r="C18" s="31">
        <v>137000</v>
      </c>
      <c r="D18" s="12">
        <v>200420</v>
      </c>
      <c r="E18" s="12"/>
      <c r="F18" s="12">
        <v>200420</v>
      </c>
      <c r="G18" s="12">
        <f>F18+C18</f>
        <v>337420</v>
      </c>
      <c r="H18" s="31">
        <v>80469</v>
      </c>
      <c r="I18" s="1" t="s">
        <v>57</v>
      </c>
    </row>
    <row r="19" spans="1:10" ht="24">
      <c r="A19" s="17">
        <v>2557</v>
      </c>
      <c r="B19" s="11" t="s">
        <v>61</v>
      </c>
      <c r="C19" s="12">
        <v>0</v>
      </c>
      <c r="D19" s="12">
        <v>22000</v>
      </c>
      <c r="E19" s="12">
        <v>0</v>
      </c>
      <c r="F19" s="12">
        <f>+D19+E19</f>
        <v>22000</v>
      </c>
      <c r="G19" s="12">
        <f>+C19+F19</f>
        <v>22000</v>
      </c>
      <c r="H19" s="12"/>
      <c r="I19" s="1" t="s">
        <v>82</v>
      </c>
      <c r="J19" s="1"/>
    </row>
    <row r="20" spans="1:10" ht="24">
      <c r="A20" s="42"/>
      <c r="B20" s="41"/>
      <c r="C20" s="38"/>
      <c r="D20" s="38"/>
      <c r="E20" s="38"/>
      <c r="F20" s="38"/>
      <c r="G20" s="38"/>
      <c r="H20" s="38"/>
      <c r="J20" s="1"/>
    </row>
    <row r="21" spans="1:8" ht="24">
      <c r="A21" s="36"/>
      <c r="B21" s="37"/>
      <c r="C21" s="38"/>
      <c r="D21" s="38"/>
      <c r="E21" s="38"/>
      <c r="F21" s="38">
        <f>+D22-E22</f>
        <v>4000257.5999999996</v>
      </c>
      <c r="G21" s="38">
        <f>+C22+F22</f>
        <v>7797739.970000001</v>
      </c>
      <c r="H21" s="38"/>
    </row>
    <row r="22" spans="1:8" ht="24">
      <c r="A22" s="17">
        <v>2556</v>
      </c>
      <c r="B22" s="11" t="s">
        <v>55</v>
      </c>
      <c r="C22" s="12">
        <f>+C9+C10+C11</f>
        <v>3797482.37</v>
      </c>
      <c r="D22" s="12">
        <f>+D9+D10+D11+D12+D13</f>
        <v>5192857.6</v>
      </c>
      <c r="E22" s="12">
        <f>+E9+E10+E11+E12+E13</f>
        <v>1192600</v>
      </c>
      <c r="F22" s="12">
        <f>+F9+F10+F11+F12+F13</f>
        <v>4000257.6</v>
      </c>
      <c r="G22" s="12">
        <f>+G9+G10+G11+G12+G13</f>
        <v>7797739.970000001</v>
      </c>
      <c r="H22" s="12">
        <v>0</v>
      </c>
    </row>
    <row r="23" spans="1:8" ht="24">
      <c r="A23" s="17">
        <v>2557</v>
      </c>
      <c r="B23" s="11" t="s">
        <v>56</v>
      </c>
      <c r="C23" s="31">
        <f>+C14+C15+C16+C17+C18</f>
        <v>7797739.970000001</v>
      </c>
      <c r="D23" s="12">
        <f>+D14+D15+D16+D17+D18+D19</f>
        <v>2471220</v>
      </c>
      <c r="E23" s="12">
        <f>+E14+E15+E16+E17+E18</f>
        <v>345000</v>
      </c>
      <c r="F23" s="12">
        <f>+F14+F15+F16+F17+F18+F19</f>
        <v>2126220</v>
      </c>
      <c r="G23" s="12">
        <f>+G14+G15+G16+G17+G18+G19</f>
        <v>9923959.97</v>
      </c>
      <c r="H23" s="31"/>
    </row>
    <row r="24" spans="1:8" ht="24">
      <c r="A24" s="36"/>
      <c r="B24" s="37"/>
      <c r="C24" s="38"/>
      <c r="D24" s="38"/>
      <c r="E24" s="38"/>
      <c r="F24" s="38">
        <f>+D23-E23</f>
        <v>2126220</v>
      </c>
      <c r="G24" s="38">
        <f>+C23+F23</f>
        <v>9923959.97</v>
      </c>
      <c r="H24" s="38"/>
    </row>
    <row r="25" spans="1:8" ht="24">
      <c r="A25" s="36"/>
      <c r="B25" s="37"/>
      <c r="C25" s="38"/>
      <c r="D25" s="38"/>
      <c r="E25" s="38"/>
      <c r="F25" s="38"/>
      <c r="G25" s="38"/>
      <c r="H25" s="38"/>
    </row>
    <row r="26" spans="1:8" ht="24">
      <c r="A26" s="36"/>
      <c r="B26" s="37"/>
      <c r="C26" s="38"/>
      <c r="D26" s="38"/>
      <c r="E26" s="38"/>
      <c r="F26" s="38"/>
      <c r="G26" s="38"/>
      <c r="H26" s="38"/>
    </row>
    <row r="27" spans="1:8" ht="24">
      <c r="A27" s="36"/>
      <c r="B27" s="37"/>
      <c r="C27" s="38"/>
      <c r="D27" s="38"/>
      <c r="E27" s="38"/>
      <c r="F27" s="38"/>
      <c r="G27" s="38"/>
      <c r="H27" s="38"/>
    </row>
    <row r="28" spans="1:8" ht="24">
      <c r="A28" s="36"/>
      <c r="B28" s="37"/>
      <c r="C28" s="38"/>
      <c r="D28" s="38"/>
      <c r="E28" s="38"/>
      <c r="F28" s="38"/>
      <c r="G28" s="38"/>
      <c r="H28" s="38"/>
    </row>
    <row r="29" spans="1:8" ht="24">
      <c r="A29" s="36"/>
      <c r="B29" s="37"/>
      <c r="C29" s="38"/>
      <c r="D29" s="38"/>
      <c r="E29" s="38"/>
      <c r="F29" s="38"/>
      <c r="G29" s="38"/>
      <c r="H29" s="38"/>
    </row>
    <row r="30" spans="1:8" ht="24">
      <c r="A30" s="36"/>
      <c r="B30" s="37"/>
      <c r="C30" s="38"/>
      <c r="D30" s="38"/>
      <c r="E30" s="38"/>
      <c r="F30" s="38"/>
      <c r="G30" s="38"/>
      <c r="H30" s="38"/>
    </row>
    <row r="31" spans="1:2" ht="24">
      <c r="A31" s="1" t="s">
        <v>18</v>
      </c>
      <c r="B31" s="1" t="s">
        <v>16</v>
      </c>
    </row>
    <row r="32" ht="24">
      <c r="B32" s="1" t="s">
        <v>17</v>
      </c>
    </row>
  </sheetData>
  <sheetProtection/>
  <mergeCells count="6">
    <mergeCell ref="A2:H2"/>
    <mergeCell ref="A3:H3"/>
    <mergeCell ref="A4:H4"/>
    <mergeCell ref="A6:B6"/>
    <mergeCell ref="C6:G6"/>
    <mergeCell ref="H6:H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"/>
    </sheetView>
  </sheetViews>
  <sheetFormatPr defaultColWidth="59.00390625" defaultRowHeight="15"/>
  <cols>
    <col min="1" max="1" width="22.421875" style="19" customWidth="1"/>
    <col min="2" max="2" width="7.28125" style="19" bestFit="1" customWidth="1"/>
    <col min="3" max="16384" width="59.00390625" style="19" customWidth="1"/>
  </cols>
  <sheetData>
    <row r="1" spans="1:3" ht="48" customHeight="1">
      <c r="A1" s="54" t="s">
        <v>20</v>
      </c>
      <c r="B1" s="54"/>
      <c r="C1" s="54"/>
    </row>
    <row r="2" spans="1:3" ht="48">
      <c r="A2" s="25" t="s">
        <v>21</v>
      </c>
      <c r="B2" s="25" t="s">
        <v>22</v>
      </c>
      <c r="C2" s="25" t="s">
        <v>23</v>
      </c>
    </row>
    <row r="3" spans="1:3" ht="24">
      <c r="A3" s="25" t="s">
        <v>19</v>
      </c>
      <c r="B3" s="25" t="s">
        <v>22</v>
      </c>
      <c r="C3" s="25" t="s">
        <v>24</v>
      </c>
    </row>
    <row r="4" spans="1:3" ht="24">
      <c r="A4" s="25" t="s">
        <v>31</v>
      </c>
      <c r="B4" s="25" t="s">
        <v>22</v>
      </c>
      <c r="C4" s="25" t="s">
        <v>25</v>
      </c>
    </row>
    <row r="5" spans="1:3" ht="48">
      <c r="A5" s="25" t="s">
        <v>32</v>
      </c>
      <c r="B5" s="25" t="s">
        <v>22</v>
      </c>
      <c r="C5" s="25" t="s">
        <v>26</v>
      </c>
    </row>
    <row r="6" spans="1:3" ht="48">
      <c r="A6" s="25" t="s">
        <v>33</v>
      </c>
      <c r="B6" s="25" t="s">
        <v>22</v>
      </c>
      <c r="C6" s="25" t="s">
        <v>27</v>
      </c>
    </row>
    <row r="7" spans="1:3" ht="48">
      <c r="A7" s="25" t="s">
        <v>34</v>
      </c>
      <c r="B7" s="25" t="s">
        <v>22</v>
      </c>
      <c r="C7" s="25" t="s">
        <v>28</v>
      </c>
    </row>
    <row r="8" spans="1:3" ht="24">
      <c r="A8" s="25" t="s">
        <v>35</v>
      </c>
      <c r="B8" s="25" t="s">
        <v>22</v>
      </c>
      <c r="C8" s="25" t="s">
        <v>29</v>
      </c>
    </row>
    <row r="9" spans="1:3" ht="48">
      <c r="A9" s="25" t="s">
        <v>36</v>
      </c>
      <c r="B9" s="25" t="s">
        <v>22</v>
      </c>
      <c r="C9" s="25" t="s">
        <v>30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421875" style="2" customWidth="1"/>
    <col min="2" max="2" width="23.421875" style="1" customWidth="1"/>
    <col min="3" max="3" width="23.00390625" style="3" customWidth="1"/>
    <col min="4" max="4" width="23.8515625" style="3" bestFit="1" customWidth="1"/>
    <col min="5" max="16384" width="9.00390625" style="1" customWidth="1"/>
  </cols>
  <sheetData>
    <row r="1" ht="24">
      <c r="D1" s="18" t="s">
        <v>87</v>
      </c>
    </row>
    <row r="2" spans="1:4" s="5" customFormat="1" ht="24">
      <c r="A2" s="51" t="s">
        <v>37</v>
      </c>
      <c r="B2" s="51"/>
      <c r="C2" s="51"/>
      <c r="D2" s="51"/>
    </row>
    <row r="3" spans="1:4" s="5" customFormat="1" ht="24">
      <c r="A3" s="51" t="s">
        <v>38</v>
      </c>
      <c r="B3" s="51"/>
      <c r="C3" s="51"/>
      <c r="D3" s="51"/>
    </row>
    <row r="4" ht="24">
      <c r="D4" s="18" t="s">
        <v>15</v>
      </c>
    </row>
    <row r="5" spans="1:4" s="21" customFormat="1" ht="24">
      <c r="A5" s="55" t="s">
        <v>44</v>
      </c>
      <c r="B5" s="55" t="s">
        <v>39</v>
      </c>
      <c r="C5" s="20" t="s">
        <v>92</v>
      </c>
      <c r="D5" s="20" t="s">
        <v>93</v>
      </c>
    </row>
    <row r="6" spans="1:4" s="21" customFormat="1" ht="24">
      <c r="A6" s="56"/>
      <c r="B6" s="56"/>
      <c r="C6" s="22" t="s">
        <v>91</v>
      </c>
      <c r="D6" s="22" t="s">
        <v>94</v>
      </c>
    </row>
    <row r="7" spans="1:4" ht="24">
      <c r="A7" s="17">
        <v>1</v>
      </c>
      <c r="B7" s="11" t="s">
        <v>45</v>
      </c>
      <c r="C7" s="12">
        <v>200000</v>
      </c>
      <c r="D7" s="12">
        <v>100000</v>
      </c>
    </row>
    <row r="8" spans="1:4" ht="24">
      <c r="A8" s="17">
        <v>2</v>
      </c>
      <c r="B8" s="11" t="s">
        <v>46</v>
      </c>
      <c r="C8" s="12">
        <v>50000</v>
      </c>
      <c r="D8" s="12">
        <v>30000</v>
      </c>
    </row>
    <row r="9" spans="1:4" ht="24">
      <c r="A9" s="17">
        <v>3</v>
      </c>
      <c r="B9" s="11" t="s">
        <v>47</v>
      </c>
      <c r="C9" s="12">
        <v>150000</v>
      </c>
      <c r="D9" s="12">
        <v>30000</v>
      </c>
    </row>
    <row r="10" spans="1:4" ht="24">
      <c r="A10" s="17">
        <v>4</v>
      </c>
      <c r="B10" s="11" t="s">
        <v>48</v>
      </c>
      <c r="C10" s="12">
        <v>20000</v>
      </c>
      <c r="D10" s="12">
        <v>10000</v>
      </c>
    </row>
    <row r="11" spans="1:4" ht="24">
      <c r="A11" s="17">
        <v>5</v>
      </c>
      <c r="B11" s="11" t="s">
        <v>49</v>
      </c>
      <c r="C11" s="12">
        <v>50000</v>
      </c>
      <c r="D11" s="12">
        <v>15000</v>
      </c>
    </row>
    <row r="12" spans="1:4" ht="24">
      <c r="A12" s="17">
        <v>6</v>
      </c>
      <c r="B12" s="11" t="s">
        <v>50</v>
      </c>
      <c r="C12" s="12">
        <v>20000</v>
      </c>
      <c r="D12" s="12">
        <v>5000</v>
      </c>
    </row>
    <row r="13" spans="1:4" ht="24">
      <c r="A13" s="17">
        <v>7</v>
      </c>
      <c r="B13" s="48" t="s">
        <v>84</v>
      </c>
      <c r="C13" s="12">
        <v>10000</v>
      </c>
      <c r="D13" s="12">
        <v>10000</v>
      </c>
    </row>
    <row r="14" spans="1:4" ht="24">
      <c r="A14" s="17"/>
      <c r="B14" s="11"/>
      <c r="C14" s="12"/>
      <c r="D14" s="12"/>
    </row>
    <row r="15" spans="1:4" s="5" customFormat="1" ht="24">
      <c r="A15" s="10"/>
      <c r="B15" s="23" t="s">
        <v>51</v>
      </c>
      <c r="C15" s="24">
        <f>SUM(C7:C14)</f>
        <v>500000</v>
      </c>
      <c r="D15" s="24">
        <f>SUM(D7:D14)</f>
        <v>200000</v>
      </c>
    </row>
    <row r="17" ht="24">
      <c r="A17" s="26"/>
    </row>
  </sheetData>
  <sheetProtection/>
  <mergeCells count="4">
    <mergeCell ref="B5:B6"/>
    <mergeCell ref="A5:A6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&amp;C&amp;"TH SarabunPSK,ธรรมดา"&amp;Z&amp;F&amp;A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E25" sqref="E25"/>
    </sheetView>
  </sheetViews>
  <sheetFormatPr defaultColWidth="9.140625" defaultRowHeight="15"/>
  <cols>
    <col min="1" max="1" width="6.421875" style="2" customWidth="1"/>
    <col min="2" max="2" width="32.00390625" style="1" customWidth="1"/>
    <col min="3" max="3" width="30.421875" style="3" customWidth="1"/>
    <col min="4" max="4" width="23.8515625" style="3" bestFit="1" customWidth="1"/>
    <col min="5" max="5" width="45.7109375" style="1" bestFit="1" customWidth="1"/>
    <col min="6" max="6" width="15.421875" style="1" bestFit="1" customWidth="1"/>
    <col min="7" max="16384" width="9.00390625" style="1" customWidth="1"/>
  </cols>
  <sheetData>
    <row r="1" ht="24">
      <c r="D1" s="18" t="s">
        <v>52</v>
      </c>
    </row>
    <row r="2" spans="1:4" s="5" customFormat="1" ht="24">
      <c r="A2" s="51" t="s">
        <v>37</v>
      </c>
      <c r="B2" s="51"/>
      <c r="C2" s="51"/>
      <c r="D2" s="51"/>
    </row>
    <row r="3" spans="1:4" s="5" customFormat="1" ht="24">
      <c r="A3" s="51" t="s">
        <v>38</v>
      </c>
      <c r="B3" s="51"/>
      <c r="C3" s="51"/>
      <c r="D3" s="51"/>
    </row>
    <row r="4" spans="1:4" s="5" customFormat="1" ht="24">
      <c r="A4" s="51" t="s">
        <v>57</v>
      </c>
      <c r="B4" s="51"/>
      <c r="C4" s="51"/>
      <c r="D4" s="51"/>
    </row>
    <row r="5" ht="24">
      <c r="D5" s="18" t="s">
        <v>15</v>
      </c>
    </row>
    <row r="6" spans="1:6" s="21" customFormat="1" ht="24">
      <c r="A6" s="55" t="s">
        <v>44</v>
      </c>
      <c r="B6" s="55" t="s">
        <v>39</v>
      </c>
      <c r="C6" s="20" t="s">
        <v>40</v>
      </c>
      <c r="D6" s="20" t="s">
        <v>42</v>
      </c>
      <c r="E6" s="29" t="s">
        <v>39</v>
      </c>
      <c r="F6" s="29" t="s">
        <v>59</v>
      </c>
    </row>
    <row r="7" spans="1:6" s="21" customFormat="1" ht="24">
      <c r="A7" s="56"/>
      <c r="B7" s="56"/>
      <c r="C7" s="22" t="s">
        <v>41</v>
      </c>
      <c r="D7" s="22" t="s">
        <v>43</v>
      </c>
      <c r="E7" s="30"/>
      <c r="F7" s="30"/>
    </row>
    <row r="8" spans="1:6" ht="24">
      <c r="A8" s="17">
        <v>1</v>
      </c>
      <c r="B8" s="11" t="s">
        <v>45</v>
      </c>
      <c r="C8" s="12"/>
      <c r="D8" s="12"/>
      <c r="E8" s="11"/>
      <c r="F8" s="11"/>
    </row>
    <row r="9" spans="1:6" ht="24">
      <c r="A9" s="17">
        <v>2</v>
      </c>
      <c r="B9" s="11" t="s">
        <v>46</v>
      </c>
      <c r="C9" s="12"/>
      <c r="D9" s="12"/>
      <c r="E9" s="11"/>
      <c r="F9" s="11"/>
    </row>
    <row r="10" spans="1:6" ht="24">
      <c r="A10" s="17">
        <v>3</v>
      </c>
      <c r="B10" s="11" t="s">
        <v>47</v>
      </c>
      <c r="C10" s="12"/>
      <c r="D10" s="45">
        <f>17500+16900</f>
        <v>34400</v>
      </c>
      <c r="E10" s="11"/>
      <c r="F10" s="11" t="s">
        <v>57</v>
      </c>
    </row>
    <row r="11" spans="1:6" ht="24">
      <c r="A11" s="17">
        <v>4</v>
      </c>
      <c r="B11" s="11" t="s">
        <v>48</v>
      </c>
      <c r="C11" s="12"/>
      <c r="D11" s="45">
        <f>9420+14959+16900+4790</f>
        <v>46069</v>
      </c>
      <c r="E11" s="11"/>
      <c r="F11" s="11" t="s">
        <v>57</v>
      </c>
    </row>
    <row r="12" spans="1:6" ht="24">
      <c r="A12" s="17">
        <v>5</v>
      </c>
      <c r="B12" s="11" t="s">
        <v>49</v>
      </c>
      <c r="C12" s="12"/>
      <c r="D12" s="12"/>
      <c r="E12" s="11"/>
      <c r="F12" s="11"/>
    </row>
    <row r="13" spans="1:6" ht="24">
      <c r="A13" s="17">
        <v>6</v>
      </c>
      <c r="B13" s="11" t="s">
        <v>50</v>
      </c>
      <c r="C13" s="12"/>
      <c r="D13" s="12"/>
      <c r="E13" s="11"/>
      <c r="F13" s="11"/>
    </row>
    <row r="14" spans="1:6" ht="24">
      <c r="A14" s="17">
        <v>7</v>
      </c>
      <c r="B14" s="11" t="s">
        <v>86</v>
      </c>
      <c r="C14" s="12">
        <v>0</v>
      </c>
      <c r="D14" s="45">
        <v>0</v>
      </c>
      <c r="E14" s="11"/>
      <c r="F14" s="11" t="s">
        <v>81</v>
      </c>
    </row>
    <row r="15" spans="1:6" ht="24">
      <c r="A15" s="17">
        <v>7</v>
      </c>
      <c r="B15" s="11" t="s">
        <v>85</v>
      </c>
      <c r="C15" s="12">
        <f>200000+200000+40000+40000+40000+10000+200000+20000</f>
        <v>750000</v>
      </c>
      <c r="D15" s="45">
        <v>18190</v>
      </c>
      <c r="E15" s="11" t="s">
        <v>48</v>
      </c>
      <c r="F15" s="11" t="s">
        <v>81</v>
      </c>
    </row>
    <row r="16" spans="1:6" ht="24">
      <c r="A16" s="17"/>
      <c r="B16" s="11" t="s">
        <v>67</v>
      </c>
      <c r="C16" s="12">
        <v>21190</v>
      </c>
      <c r="D16" s="17" t="s">
        <v>68</v>
      </c>
      <c r="E16" s="11" t="s">
        <v>47</v>
      </c>
      <c r="F16" s="11" t="s">
        <v>69</v>
      </c>
    </row>
    <row r="17" spans="1:6" ht="24">
      <c r="A17" s="17"/>
      <c r="B17" s="32" t="s">
        <v>70</v>
      </c>
      <c r="C17" s="33">
        <v>0</v>
      </c>
      <c r="D17" s="46">
        <v>800000</v>
      </c>
      <c r="E17" s="11"/>
      <c r="F17" s="11" t="s">
        <v>71</v>
      </c>
    </row>
    <row r="18" spans="1:6" ht="24">
      <c r="A18" s="17"/>
      <c r="B18" s="32" t="s">
        <v>84</v>
      </c>
      <c r="C18" s="33"/>
      <c r="D18" s="46">
        <v>90000</v>
      </c>
      <c r="E18" s="11"/>
      <c r="F18" s="11" t="s">
        <v>71</v>
      </c>
    </row>
    <row r="19" spans="1:6" ht="24">
      <c r="A19" s="17">
        <v>1</v>
      </c>
      <c r="B19" s="11" t="s">
        <v>45</v>
      </c>
      <c r="C19" s="12">
        <v>2578848.06</v>
      </c>
      <c r="D19" s="12">
        <v>0</v>
      </c>
      <c r="E19" s="11" t="s">
        <v>77</v>
      </c>
      <c r="F19" s="11" t="s">
        <v>76</v>
      </c>
    </row>
    <row r="20" spans="1:6" ht="24">
      <c r="A20" s="17">
        <v>2</v>
      </c>
      <c r="B20" s="11" t="s">
        <v>46</v>
      </c>
      <c r="C20" s="12">
        <v>0</v>
      </c>
      <c r="D20" s="45">
        <v>200000</v>
      </c>
      <c r="E20" s="11" t="s">
        <v>78</v>
      </c>
      <c r="F20" s="11" t="s">
        <v>76</v>
      </c>
    </row>
    <row r="21" spans="1:6" ht="24">
      <c r="A21" s="32">
        <v>3</v>
      </c>
      <c r="B21" s="43" t="s">
        <v>47</v>
      </c>
      <c r="C21" s="44" t="s">
        <v>68</v>
      </c>
      <c r="D21" s="47">
        <f>12290+9990</f>
        <v>22280</v>
      </c>
      <c r="F21" s="1" t="s">
        <v>83</v>
      </c>
    </row>
    <row r="22" spans="1:6" ht="24">
      <c r="A22" s="32">
        <v>4</v>
      </c>
      <c r="B22" s="43" t="s">
        <v>48</v>
      </c>
      <c r="C22" s="44" t="s">
        <v>68</v>
      </c>
      <c r="D22" s="47">
        <v>1500</v>
      </c>
      <c r="F22" s="1" t="s">
        <v>83</v>
      </c>
    </row>
    <row r="23" spans="1:6" ht="24">
      <c r="A23" s="17"/>
      <c r="B23" s="11"/>
      <c r="C23" s="12"/>
      <c r="D23" s="12"/>
      <c r="E23" s="41"/>
      <c r="F23" s="41"/>
    </row>
    <row r="24" spans="1:6" ht="24">
      <c r="A24" s="17"/>
      <c r="B24" s="11"/>
      <c r="C24" s="12"/>
      <c r="D24" s="12"/>
      <c r="E24" s="41"/>
      <c r="F24" s="41"/>
    </row>
    <row r="25" spans="1:4" s="5" customFormat="1" ht="24">
      <c r="A25" s="27"/>
      <c r="B25" s="23" t="s">
        <v>51</v>
      </c>
      <c r="C25" s="24">
        <f>SUM(C8:C24)</f>
        <v>3350038.06</v>
      </c>
      <c r="D25" s="24">
        <f>SUM(D8:D24)</f>
        <v>1212439</v>
      </c>
    </row>
    <row r="27" ht="24">
      <c r="A27" s="26" t="s">
        <v>54</v>
      </c>
    </row>
  </sheetData>
  <sheetProtection/>
  <mergeCells count="5">
    <mergeCell ref="A2:D2"/>
    <mergeCell ref="A3:D3"/>
    <mergeCell ref="A4:D4"/>
    <mergeCell ref="A6:A7"/>
    <mergeCell ref="B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2014-04-30T09:17:56Z</cp:lastPrinted>
  <dcterms:created xsi:type="dcterms:W3CDTF">2014-04-23T02:10:03Z</dcterms:created>
  <dcterms:modified xsi:type="dcterms:W3CDTF">2016-02-23T07:25:25Z</dcterms:modified>
  <cp:category/>
  <cp:version/>
  <cp:contentType/>
  <cp:contentStatus/>
</cp:coreProperties>
</file>