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 firstSheet="4" activeTab="6"/>
  </bookViews>
  <sheets>
    <sheet name="SWOT(ใหม่)" sheetId="9" r:id="rId1"/>
    <sheet name="วิสัยทัศน์และพันธกิจ" sheetId="2" r:id="rId2"/>
    <sheet name="ความเชื่อมโยงแผนกลยุทธ์มหาวิทยา" sheetId="15" r:id="rId3"/>
    <sheet name="กลยุทธ์-ตัวชี้วัด-ค่าเป้าหมาย" sheetId="18" r:id="rId4"/>
    <sheet name="กลยุทธ์-มาตรการ-ตัวชี้วัด" sheetId="16" r:id="rId5"/>
    <sheet name="งบประมาณ" sheetId="13" r:id="rId6"/>
    <sheet name="รายงานผลระดับผลลัพธ์ 58-1" sheetId="19" r:id="rId7"/>
    <sheet name="รายงานผลระดับผลผลิต 58-1" sheetId="20" r:id="rId8"/>
    <sheet name="Sheet5" sheetId="17" r:id="rId9"/>
    <sheet name="Sheet2" sheetId="14" r:id="rId10"/>
    <sheet name="ความเชื่อมโยง" sheetId="10" r:id="rId11"/>
    <sheet name="แผนกลยุทธ์" sheetId="12" r:id="rId12"/>
    <sheet name="ตัวชีว้ดที่กองแผนงานรับผิดชอบ" sheetId="11" r:id="rId13"/>
    <sheet name="Sheet1" sheetId="21" r:id="rId14"/>
  </sheets>
  <definedNames>
    <definedName name="_xlnm.Print_Titles" localSheetId="9">Sheet2!$1:$4</definedName>
    <definedName name="_xlnm.Print_Titles" localSheetId="3">'กลยุทธ์-ตัวชี้วัด-ค่าเป้าหมาย'!$3:$4</definedName>
    <definedName name="_xlnm.Print_Titles" localSheetId="4">'กลยุทธ์-มาตรการ-ตัวชี้วัด'!$3:$4</definedName>
    <definedName name="_xlnm.Print_Titles" localSheetId="10">ความเชื่อมโยง!$2:$3</definedName>
    <definedName name="_xlnm.Print_Titles" localSheetId="2">ความเชื่อมโยงแผนกลยุทธ์มหาวิทยา!$3:$4</definedName>
    <definedName name="_xlnm.Print_Titles" localSheetId="5">งบประมาณ!$3:$4</definedName>
  </definedNames>
  <calcPr calcId="124519"/>
  <pivotCaches>
    <pivotCache cacheId="0" r:id="rId15"/>
  </pivotCaches>
</workbook>
</file>

<file path=xl/calcChain.xml><?xml version="1.0" encoding="utf-8"?>
<calcChain xmlns="http://schemas.openxmlformats.org/spreadsheetml/2006/main">
  <c r="F13" i="13"/>
  <c r="E13"/>
  <c r="D11"/>
  <c r="E16"/>
  <c r="F16" s="1"/>
  <c r="E12"/>
  <c r="E11"/>
  <c r="D15"/>
  <c r="E15" s="1"/>
  <c r="F15" s="1"/>
  <c r="F12"/>
  <c r="E9"/>
  <c r="F9" s="1"/>
  <c r="E10"/>
  <c r="F10" s="1"/>
  <c r="E8"/>
  <c r="F8" s="1"/>
  <c r="E7"/>
  <c r="F7" s="1"/>
  <c r="E6"/>
  <c r="F6" s="1"/>
  <c r="E5"/>
  <c r="F5" s="1"/>
  <c r="C2" i="9"/>
  <c r="D2"/>
  <c r="E2"/>
  <c r="F2"/>
  <c r="G2"/>
  <c r="H2"/>
  <c r="I2"/>
  <c r="C8"/>
  <c r="D8"/>
  <c r="E8"/>
  <c r="F8"/>
  <c r="G8"/>
  <c r="H8"/>
  <c r="I8"/>
  <c r="C17"/>
  <c r="D17"/>
  <c r="E17"/>
  <c r="F17"/>
  <c r="G17"/>
  <c r="H17"/>
  <c r="I17"/>
  <c r="C23"/>
  <c r="C27" s="1"/>
  <c r="D23"/>
  <c r="E23"/>
  <c r="F23"/>
  <c r="G23"/>
  <c r="H23"/>
  <c r="I23"/>
  <c r="D27"/>
  <c r="E27"/>
  <c r="F27"/>
  <c r="G27"/>
  <c r="H27"/>
  <c r="I27"/>
  <c r="D17" i="13" l="1"/>
  <c r="E17"/>
  <c r="F11"/>
  <c r="F17" s="1"/>
</calcChain>
</file>

<file path=xl/sharedStrings.xml><?xml version="1.0" encoding="utf-8"?>
<sst xmlns="http://schemas.openxmlformats.org/spreadsheetml/2006/main" count="808" uniqueCount="356">
  <si>
    <t>พันธกิจ</t>
  </si>
  <si>
    <t>เป้าประสงค์ (วัตถุประสงค์)</t>
  </si>
  <si>
    <t>ขั้นตอนคุณภาพ</t>
  </si>
  <si>
    <t>P : PLAN</t>
  </si>
  <si>
    <t>D : DO</t>
  </si>
  <si>
    <t>C : CHECK</t>
  </si>
  <si>
    <t>A : ACT</t>
  </si>
  <si>
    <t xml:space="preserve"> - การพัฒนาระบบและกลไกในการจัดสรรงบประมาณตามแผนพัฒนามหาวิทยาลัย</t>
  </si>
  <si>
    <t xml:space="preserve"> - การพัฒนาระบบบริหารจัดการการวิจัยสถาบัน</t>
  </si>
  <si>
    <t xml:space="preserve"> - การพัฒนาทักษะการทำวิจัยสถาบันให้แก่บุคลากรสายสนับสนุน</t>
  </si>
  <si>
    <t xml:space="preserve"> - การเผยแพร่และการใช้ประโยชน์ของผลการวิจัย</t>
  </si>
  <si>
    <t xml:space="preserve"> - การพัฒนาระบบและกลไกการบริหารทรัพยากรบุคคลที่เป็นการส่งเสริมสมรรถนะในการปฏิบัติงาน</t>
  </si>
  <si>
    <t xml:space="preserve"> - การสร้างขวัญกำลังใจในการปฏิบัติงาน</t>
  </si>
  <si>
    <t>กลยุทธ์</t>
  </si>
  <si>
    <t>กองแผนงาน สำนักงานอธิการบดี มหาวิทยาลัยอุบลราชธานี</t>
  </si>
  <si>
    <t>วิสัยทัศน์</t>
  </si>
  <si>
    <t xml:space="preserve"> จัดทำและเสนอแนวทางการจัดสรรงบประมาณตามนโยบายและแผนพัฒนามหาวิทยาลัย</t>
  </si>
  <si>
    <t xml:space="preserve"> วิเคราะห์และเสนอแนวทางเพื่อประกอบการพิจารณากำหนดนโยบายและการตัดสินใจของผู้บริหาร</t>
  </si>
  <si>
    <t xml:space="preserve"> นำผลที่ได้จากการดำเนินงานและองค์ความรู้ที่ได้จากการศึกษา วิจัยไปสู่การปรับปรุงและพัฒนาระบบกระบวนการทำงาน โดยใช้เทคโนโลยีสารสนเทศที่มีคุณภาพ</t>
  </si>
  <si>
    <t xml:space="preserve"> - มีการพัฒนาคู่มือการปฏิบัติงานที่มาจากการวิเคราะห์ระบบงานและกระบวนการทำงานร่วมกันและใช้เป็นแนวทางในการปฏิบัติงาน</t>
  </si>
  <si>
    <t xml:space="preserve"> - การพัฒนาองค์ความรู้ สร้างความเข้าใจในบทบาทหน้าที่ของบุคลากร</t>
  </si>
  <si>
    <t xml:space="preserve"> - การพัฒนาองค์กรสู่การเป็นองค์กรแห่งการเรียนรู้</t>
  </si>
  <si>
    <t xml:space="preserve"> - การสร้างความเข้าใจในยุทธศาสตร์การพัฒนามหาวิทยาลัยและแผนยุทธศาสตร์ของชาติ</t>
  </si>
  <si>
    <t xml:space="preserve"> - การพัฒนาระบบฐานข้อมูลด้านการวางแผนและการงบประมาณ</t>
  </si>
  <si>
    <t xml:space="preserve"> - ส่งเสริมศักยภาพบุคลากรด้านเทคโนโลยีสารสนเทศ</t>
  </si>
  <si>
    <t xml:space="preserve"> - สร้างเครือข่ายความร่วมมือระหว่างหน่วยงานในการร่วมจัดทำและพัฒนาระบบฐานข้อมูลของมหาวิทยาลัย</t>
  </si>
  <si>
    <t xml:space="preserve"> </t>
  </si>
  <si>
    <t>สร้างวัฒนธรรม นำองค์กร สู่ต้นแบบการสนับสนุนภารกิจหลักของมหาวิทยาลัย</t>
  </si>
  <si>
    <t>โดยทีมงานคุณภาพ</t>
  </si>
  <si>
    <t xml:space="preserve">พัฒนาระบบฐานข้อมูลเพื่อเป็นศูนย์กลางของข้อมูลและสารสนเทศด้านนโยบายและแผน </t>
  </si>
  <si>
    <t>ที่</t>
  </si>
  <si>
    <t>จุดแข็ง (Strength : S)</t>
  </si>
  <si>
    <t>ค่าคะแนน</t>
  </si>
  <si>
    <t>บุคลากรมีศักยภาพสามารถรองรับภาระงานหลากหลายรูปแบบได้</t>
  </si>
  <si>
    <t>ภารกิจของกองแผนงานเป็นภารกิจที่สำคัญ (หน่วยงานสนับสนุนกลาง)</t>
  </si>
  <si>
    <t>การทำงานเป็นทีม</t>
  </si>
  <si>
    <t>มีอุปกรณ์/ทรัพยากรสนับสนุนการทำงานที่ทันสมัยและเพียงพอ</t>
  </si>
  <si>
    <t>จุดอ่อน (Weakness : W)</t>
  </si>
  <si>
    <t>ขาดการส่งเสริมวัฒนธรรมองค์กรที่ดี</t>
  </si>
  <si>
    <t>โอกาส    (Opportunity : O)</t>
  </si>
  <si>
    <t>อุปสรรค  (Threat : T)</t>
  </si>
  <si>
    <t>แหล่งข้อมูลที่สนับสนุนการดำเนินงานไม่เอื้อต่อการปฏิบัติงานอย่างทันท่วงที</t>
  </si>
  <si>
    <t>SWOT</t>
  </si>
  <si>
    <t>รวม</t>
  </si>
  <si>
    <t>ขาดการพัฒนาการจัดเก็บข้อมูลที่เป็นระบบที่สามารถนำมาใช้ร่วมกันได้</t>
  </si>
  <si>
    <t>ขาดความรู้ความเข้าใจในการดำเนินงานตามตัวชี้วัด</t>
  </si>
  <si>
    <t>บุคลากรภายนอกขาดความเข้าใจในการกำหนดและการประเมินผลตัวชี้วัด</t>
  </si>
  <si>
    <t>ร้อยละ</t>
  </si>
  <si>
    <t xml:space="preserve"> - การสร้างบรรยากาศที่ดีในการทำงาน</t>
  </si>
  <si>
    <t xml:space="preserve"> - การสร้างรู้ความเข้าใจในกระบวนการจัดทำแผนและการบริหารงบประมาณแบบมุ่งเน้นผลงานเชิงยุทธสาสตร์ให้แก่บุคลากร</t>
  </si>
  <si>
    <t xml:space="preserve"> -เร่งรัดการเบิกจ่ายงบประมาณ และติตามผลการดำเนินงานโครงการตามแผนปฏิบัติการประจำปี</t>
  </si>
  <si>
    <t xml:space="preserve"> - การเผยแพร่และการใช้ประโยชน์องค์ความรู้ที่ได้จากการศึกษาวิเคราะห์กระบวนการทำงาน และวิจัยสถาบัน</t>
  </si>
  <si>
    <t>องค์กรแห่งคุณภาพ ที่เป็นศูนย์กลางของข้อมูลและสารสนเทศด้านนโยบายและแผนเพื่อสนับสนุนภารกิจหลักของมหาวิทยาลัย</t>
  </si>
  <si>
    <t>บุคลากรทำงานได้อย่างมีประสิทธิภาพ และอยู่อย่างมีความสุข</t>
  </si>
  <si>
    <t xml:space="preserve"> ระบบฐานข้อมูลด้านนโยบายและแผนมีความถูกต้องและเป็นปัจจุบัน</t>
  </si>
  <si>
    <t xml:space="preserve"> ระบบบริหารแผนและงบประมาณมีคุณภาพ</t>
  </si>
  <si>
    <t xml:space="preserve"> การดำเนินภารกิจของมหาวิทยาลัยบรรลุตามแผนปฏิบัติราชการของมหาวิทยาลัย</t>
  </si>
  <si>
    <t xml:space="preserve"> ผลที่ได้จากการดำเนินงานและองค์ความรู้ที่ได้จากการศึกษาวิจัยได้นำไปใช้ประโยชน์ในการพัฒนาการดำเนินภารกิจของมหาวิทยาลัย</t>
  </si>
  <si>
    <t>กลยุทธ์สำนักงานอธิการบดี</t>
  </si>
  <si>
    <t>ระบบบริหารจัดการมีคุณภาพ</t>
  </si>
  <si>
    <t>บุคลากรมีคุณภาพและทำงานอย่างมีความสุข</t>
  </si>
  <si>
    <t>เป้าหมายการให้บริการ(สำนักงานอธิการบดี)</t>
  </si>
  <si>
    <t>พัฒนาองค์กรและระบบบริหารเพื่อรองรับการเปลี่ยนแปลงอย่างมีประสิทธิภาพ</t>
  </si>
  <si>
    <t>2.3 พัฒนาคุณภาพผู้บริหารและบุคลากร</t>
  </si>
  <si>
    <t>2.4 ธำรงรักษาและพัฒนาบุคลากรอย่างต่อเนื่องเพื่อให้มีประสิทธิภาพและประสิทธิผลและมีความสุขในการทำงาน เพื่อรองรับการเปลี่ยนแปลงของสังคม</t>
  </si>
  <si>
    <t>3.2 พัฒนาสถาบันสู่องค์กรแห่งการเรียนรู้ โดยเน้นการสื่อสารทั้งภายในและภายนอกให้เป็นที่รับรู้อย่างทั่วถึง</t>
  </si>
  <si>
    <t>เป้าหมายการให้บริการ(กองแผนงาน)</t>
  </si>
  <si>
    <t>กลยุทธ์กองแผนงาน</t>
  </si>
  <si>
    <t>กิจกรรม/โครงการ</t>
  </si>
  <si>
    <t>โครงการสนับสนุนการดำเนินงานกองแผนงาน</t>
  </si>
  <si>
    <t>โครงการพัฒนาศักยภาพบุคลากรกองแผนงาน</t>
  </si>
  <si>
    <t>โครงการศึกษาติดตามผลบัณฑิต ระดับปริญญาตรี มหาวิทยาลัยอุบลราชธานี ประจำปีการศึกษา 2549</t>
  </si>
  <si>
    <t>โครงการให้ทุนสนับสนุนโครงการวิจัยสถาบันจากเงินรายได้ของมหาวิทยาลัย ประจำปีงบประมาณ</t>
  </si>
  <si>
    <t>โครงการจัดทำระบบสารสนเทศ เอกสาร และวัสดุเผยแพร่สารสนเทศที่สำคัญของมหาวิทยาลัย ประจำปีงบประมาณ พ.ศ. 2551</t>
  </si>
  <si>
    <t>โครงการเพิ่มประสิทธิภาพการบริหารจัดการการให้ทุนวิจัยสถาบัน</t>
  </si>
  <si>
    <t>โครงการส่งเสริมและพัฒนาระบบควบคุมภายใน</t>
  </si>
  <si>
    <t>ส่งเสริมและพัฒนาระบบการประกันคุณภาพ</t>
  </si>
  <si>
    <t>การสร้างความเข้าใจในยุทธศาสตร์การพัฒนามหาวิทยาลัยอุบลราชธานีและแผนยุทธศาสตร์ชาติ</t>
  </si>
  <si>
    <t>การพัฒนาองค์กรสู่การเป็นองค์กรแห่งการเรียนรู้</t>
  </si>
  <si>
    <t>โครงการพัฒนาระบบและกลไกในการจัดสรรงบประมาณตามแผน</t>
  </si>
  <si>
    <t>โครงการพัฒนาระบบการวิเคราะห์ต้นทุน และค่าใช้จ่ายผลผลิตเพื่อเป็นแนวทางในการจัดสรรงบประมาณ</t>
  </si>
  <si>
    <t>โครงการสัมมนาสรุปผลการดำเนินงานและกำหนดแผนการดำเนินงานในประจำปี</t>
  </si>
  <si>
    <t>ความเชื่อมโยงแผนยุทธศาสตร์กองแผนงานกับยุทธศาสตร์สำนักงานอธิการบดี</t>
  </si>
  <si>
    <t>ชื่อตัวชี้วัด</t>
  </si>
  <si>
    <t>1.1 กระบวนการพัฒนาแผน</t>
  </si>
  <si>
    <t>7.4 ระบบบริหารความเสี่ยง</t>
  </si>
  <si>
    <t>8.1 ระบบและกลไกการเงินและงบประมาณ</t>
  </si>
  <si>
    <t>หน่วยงาน</t>
  </si>
  <si>
    <t>ผู้รับผิดชอบหลัก</t>
  </si>
  <si>
    <t>ผู้สนับสนุน</t>
  </si>
  <si>
    <t>1. บัณฑิตระดับปริญญาตรีที่ได้งานทำหรือประกอบอาชีพอิสระภายใน 1 ปี</t>
  </si>
  <si>
    <t>16. ผลการพัฒนาตามอัตลักษณ์ของสถาบัน</t>
  </si>
  <si>
    <t>17. ผลการพัฒนาตามจุดเน้นและจุดเด่นที่ส่งผลสะท้อนเป็นเอกลักษณ์ของสถาบัน</t>
  </si>
  <si>
    <t>สกอ.</t>
  </si>
  <si>
    <t>สมศ.</t>
  </si>
  <si>
    <t xml:space="preserve">2. คุณภาพของบัณฑิตปริญญาตรี โทและเอก ตามกรอบมาตรฐานคุณวุฒิอุดมศึกษาแห่งชาติ </t>
  </si>
  <si>
    <t>สงป.</t>
  </si>
  <si>
    <t>ร้อยละของผู้สำเร็จการศึกษาที่จบการศึกษาตามมาตรฐานหลักสูตรภายในระยะเวลาที่กำหนด</t>
  </si>
  <si>
    <t>ร้อยละของผู้สำเร็จการศึกษาจบการศึกษาตามมาตรฐานหลักสูตร</t>
  </si>
  <si>
    <t>ร้อยละความพึงพอใจของนายจ้างที่มีต่อผู้สำเร็จการศึกษา</t>
  </si>
  <si>
    <t>ร้อยละของผู้สำเร็จการศึกษาที่ได้งานทำตรงสาขา</t>
  </si>
  <si>
    <t>แผนกลยุทธ์สำนักงานอธิการบดี</t>
  </si>
  <si>
    <t>แผนปฏิบัติราชการสำนักงานอธิการบดี</t>
  </si>
  <si>
    <t>1. ระดับความสำเร็จในการกำกับติดตามการดำเนินงานตามแผนกลยุทธ์/แผนปฏิบัติราชการ</t>
  </si>
  <si>
    <r>
      <t>1.</t>
    </r>
    <r>
      <rPr>
        <sz val="7"/>
        <rFont val="TH SarabunPSK"/>
        <family val="2"/>
      </rPr>
      <t xml:space="preserve">  </t>
    </r>
    <r>
      <rPr>
        <sz val="16"/>
        <rFont val="TH SarabunPSK"/>
        <family val="2"/>
      </rPr>
      <t>ร้อยละเฉลี่ยของการบรรลุเป้าหมายตามที่สำนักงานอธิการบดีกำหนด</t>
    </r>
  </si>
  <si>
    <t>2. ระดับความสำเร็จในการถ่ายทอดตัวบ่งชี้ขององค์กรสู่ระดับบุคคล</t>
  </si>
  <si>
    <t>ได้รับความร่วมมือในการปฏิบัติงานด้านต่าง ๆ จากหน่วยงานภายนอก</t>
  </si>
  <si>
    <t>มีกิจกรรมที่เสริมสร้างศักยภาพ  เช่น  KM, QA</t>
  </si>
  <si>
    <t>มีเครือข่ายกองแผนงานสามารถแลกเปลี่ยนเรียนรู้ประสบการณ์และสามารถนำมาพัฒนามหาวิทยาลัยให้เกิดประโยชน์สูงสุด</t>
  </si>
  <si>
    <t>ผู้บริหารมหาวิทยาลัยให้ความสำคัญและให้การสนับสนุนการทำงาน</t>
  </si>
  <si>
    <t>การเปลี่ยนแปลงทางการเมืองของรัฐบาล ส่งผลให้การจัดทำแผนของมหาวิทยาลัยต้องมีการปรับเปลี่ยนตามนโยบายของรัฐบาล</t>
  </si>
  <si>
    <t xml:space="preserve"> อำนวยการ ประสาน ประมวล วิเคราะห์ และจัดทำ แผนพัฒนาสำนักงานอธิการบดีแผนพัฒนามหาวิทยาลัย</t>
  </si>
  <si>
    <t xml:space="preserve"> ติดตาม ประเมิน และรายงานผลการดำเนินงานและผลการใช้จ่ายงบประมาณตามนโยบาย แผนพัฒนาสำนักงานอธิการบดี และแผนพัฒนามหาวิทยาลัย</t>
  </si>
  <si>
    <t>ระบบบริหารจัดการตามหลักธรรมาภิบาล</t>
  </si>
  <si>
    <t>บุคลากรทำงานได้เต็มตามศักยภาพและมีความสุข</t>
  </si>
  <si>
    <t>ตัวชี้วัด(ผลลัพท์)</t>
  </si>
  <si>
    <t>ค่าเป้าหมาย</t>
  </si>
  <si>
    <t>มาตรการ</t>
  </si>
  <si>
    <t xml:space="preserve"> 1. ค่าเฉลี่ยของผลการประเมินการปฏิบัติงานของผู้อำนวยการกองหรือเทียบเท่า</t>
  </si>
  <si>
    <t>หน่วยที่วัด</t>
  </si>
  <si>
    <t>คะแนน</t>
  </si>
  <si>
    <t>ตัวชี้วัด(ผลผลิต)</t>
  </si>
  <si>
    <t xml:space="preserve"> ร้อยละเฉลี่ยของการบรรลุเป้าหมายตามที่สำนักงานอธิการบดีกำหนด</t>
  </si>
  <si>
    <t>ระดับความสำเร็จในการติดตามการใช้จ่ายงบประมาณ</t>
  </si>
  <si>
    <t>ระดับความสำเร็จในการบริหารจัดการความเสี่ยง</t>
  </si>
  <si>
    <t>ระดับคุณภาพในด้านงานธุรการและอำนวยการภายในกอง</t>
  </si>
  <si>
    <t>ระดับความสำเร็จในการพัฒนาระบบการประกันคุณภาพภายในหน่วยงาน</t>
  </si>
  <si>
    <t>จำนวนบุคลากรที่เข้าร่วมในการเข้าร่วมกิจกรรมที่สำนักงานอธิการบดีและมหาวิทยาลัย</t>
  </si>
  <si>
    <t>จำนวนครั้งที่เข้าร่วมกิจกรรมในเครือข่าย</t>
  </si>
  <si>
    <t>จำนวนบุคลากรที่มีขวัญและกำลังใจและมีสุขภาพที่ดี</t>
  </si>
  <si>
    <t>จำนวนบุคลากรที่ได้รับการพัฒนาความรู้และทักษะที่จำเป็นต่อการปฏิบัติงาน</t>
  </si>
  <si>
    <t>สุนทร</t>
  </si>
  <si>
    <t>สุจิตร</t>
  </si>
  <si>
    <t>ผู้อำนวยการ</t>
  </si>
  <si>
    <t>อุบล</t>
  </si>
  <si>
    <t>1. ร้อยละของบุคลากรที่มีสมรรถนะตามเกณฑ์มาตรฐานการกำหนดตำแหน่ง</t>
  </si>
  <si>
    <t>ข้อมูลพื้นฐาน</t>
  </si>
  <si>
    <t>ผู้บริหารของหน่วยงานมีความรู้ความสามารถ และประสบการณ์สูง สามารถทำให้หน่วยงานทำงานได้ตามเป้าหมายที่กำหนดไว้ และเป็นที่ยอมรับของผู้บริหารและหน่วยงานภายในมหาวิทยาลัย</t>
  </si>
  <si>
    <t>ขาดทักษะในการวิเคราะห์งาน</t>
  </si>
  <si>
    <t>บุคลากรบางส่วนขาดความกระตือรือล้นในการพัฒนาตนเอง</t>
  </si>
  <si>
    <t>บุคลากรยังขาดการทำงานที่เต็มศักยภาพ</t>
  </si>
  <si>
    <t>ระบบการติดตามและประเมินผล ยังไม่มีประสิทธิภาพ</t>
  </si>
  <si>
    <t>ณ  วันที่ 28 กันยายน 2556</t>
  </si>
  <si>
    <t>ระดับความสำเร็จในการจัดทำและถ่ายทอดแผนปฏิบัติราชการประจำปีของมหาวิทยาลัยและแผนสำนักงานอธิการบดี</t>
  </si>
  <si>
    <t>ระดับความสำเร็จในการจัดทำและถ่ายทอดแผนพัฒนาอัตลักษณ์และเอกลักษณ์ของมหาวิทยาลัย</t>
  </si>
  <si>
    <t>ระดับความสำเร็จในการติดตามประเมินผลการดำเนินงานตามตัวชี้วัดแผนกลยุทธ์และแผนปฏิบัติราชการประจำปีของมหาวิทยาลัย</t>
  </si>
  <si>
    <t>ระดับความสำเร็จในการติดตามประเมินผลการดำเนินงานตามตัวชี้วัดแผนพัฒนาอัตลักษณ์และเอกลักษณ์ของมหาวิทยาลัย</t>
  </si>
  <si>
    <t>2. ส่งเสริมให้บุคลากรเข้าร่วมกิจกรรมด้านจิตอาสา</t>
  </si>
  <si>
    <t>3. ส่งเสริมการทำงานเป็นทีมและสร้างเครือข่ายกับหน่วยงานภายในและภายนอกมหาวิทยาลัย</t>
  </si>
  <si>
    <t>โครงการจัดทำรับรองการปฏิบัติราชการระดับสำนักงานอธิการบดี</t>
  </si>
  <si>
    <t>ระดับความสำเร็จในการถ่ายทอดตัวชี้วัดขององค์กรสู่ระดับบุคคลระดับสำนักงานอธิการบดี</t>
  </si>
  <si>
    <t>ระดับความสำเร็จในการถ่ายทอดตัวชี้วัดขององค์กรสู่ระดับบุคคลระดับมหาวิทยาลัย</t>
  </si>
  <si>
    <t>โครงการจัดทำรับรองการปฏิบัติราชการระดับมหาวิทยาลัย</t>
  </si>
  <si>
    <t>บัณฑิต</t>
  </si>
  <si>
    <t>ระดับความสำเร็จในการจัดทำงบประมาณประจำปี มหาวิทยาลัย/สำนักงาน</t>
  </si>
  <si>
    <t>นิตยา/ภาวิตา</t>
  </si>
  <si>
    <t>สุรางคณา/ทัศนีย์</t>
  </si>
  <si>
    <t>ระดับความสำเร็จในการจัดทำสารสนเทศที่เป็นประโยชน์ต่อมหาวิทยาลัย</t>
  </si>
  <si>
    <t>ทัศนีย์/มารุต</t>
  </si>
  <si>
    <t>ระดับความสำเร็จในการจัดการความรู้ของกอง</t>
  </si>
  <si>
    <t xml:space="preserve">ความพึงพอใจของบุคลากรที่มีต่อสภาพแวดล้อมการทำงาน </t>
  </si>
  <si>
    <t>ระดับความสำเร็จในการส่งเสริมให้บุคลากรมีทักษะที่จำเป็นสำหรับการปฏิบัติงาน</t>
  </si>
  <si>
    <t>ป้ายชื่อคอลัมน์</t>
  </si>
  <si>
    <t>ผลรวมทั้งหมด</t>
  </si>
  <si>
    <t>นับจำนวน ของ ผู้รับผิดชอบหลัก</t>
  </si>
  <si>
    <t>ป้ายชื่อแถว</t>
  </si>
  <si>
    <t>ตัวชี้วัดแผนกลยุทธ์ของกองแผนงาน</t>
  </si>
  <si>
    <t>ประเด็นยุทธศาสตร์</t>
  </si>
  <si>
    <t>ระดับ</t>
  </si>
  <si>
    <t>ระบบบริหารจัดการที่มีธรรมาภิบาล</t>
  </si>
  <si>
    <t>พัฒนาระบบและกลไกการบริหารการเงินและงบประมาณให้เป็นไปตามกฎ ระเบียบ และขั้นตอนการปฏิบัติงาน</t>
  </si>
  <si>
    <t>พัฒนาระบบสารสนเทศเพื่อการบริหารและการตัดสินใจ</t>
  </si>
  <si>
    <t>ปรับปรุงกายภาพ ระบบสาธารณูปโภคสาธารณูปการ เพื่อคุณภาพชีวิตที่ดีของนักศึกษาและบุคลากร</t>
  </si>
  <si>
    <t>6. พัฒนาระบบบริหารจัดการที่มีธรรมาภิบาลใช้ข้อมูลเป็นฐานในการตัดสินใจ โดยพัฒนาระบบสารสนเทศเพื่อการบริหาร และพัฒนาระบบประกันคุณภาพการศึกษา</t>
  </si>
  <si>
    <t xml:space="preserve">มีบรรยากาศและสิ่งแวดล้อมที่ดีและเอื้อต่อการจัดการเรียนการสอนและการปฏิบัติงานของบุคลากร </t>
  </si>
  <si>
    <t>ฐานข้อมูลและระบบสารสนเทศที่ทันสมัยรองรับการปฏิบัติงานที่มีประสิทธิภาพ</t>
  </si>
  <si>
    <t>ระบบกลไกและการบริหารการเงิน และงบประมาณที่มีประสิทธิภาพ พร้อมรับการ เปลี่ยนแปลงอย่างรู้เท่าทันสถานการณ์</t>
  </si>
  <si>
    <t>เป้าประสงค์</t>
  </si>
  <si>
    <t xml:space="preserve">พัฒนาประสิทธิภาพการกำกับติดตามและประเมินผลการดำเนินงานของมหาวิทยาลัย </t>
  </si>
  <si>
    <t>พัฒนาระบบการบริหารจัดการที่มีธรรมาภิบาล : กำหนดนโยบายเชิงรุกในการถ่ายทอดวิสัยทัศน์/กลยุทธ์ และนำจุดแข็งของมหาวิทยาลัย ไปสู่การ พัฒนาการดำเนินงานทุกระดับอย่างเป็นรูปธรรม</t>
  </si>
  <si>
    <t>บุคลากรทำงานได้เต็มตามศักยภาพ</t>
  </si>
  <si>
    <t>สร้างเสริมสวัสดิการและสวัสดิภาพเพื่อให้บุคลากรทำงานในองค์กรอย่างมีความสุข</t>
  </si>
  <si>
    <t>พัฒนาสมรรถนะบุคลากร จัดให้มีระบบการถ่ายทอดตัวชี้วัดขององค์กรสู่ระดับบุคคล และระบบการประเมินผลการปฏิบัติงานแบบมุ่งผลสัมฤทธิ์</t>
  </si>
  <si>
    <t xml:space="preserve">ส่งเสริมและสนับสนุนการจัดการความรู้เพื่อนำไปสู่การปฏิบัติ </t>
  </si>
  <si>
    <t>7. พัฒนาระบบบริหารทรัพยากรมนุษย์ที่มุ่งเน้นผลสัมฤทธิ์ โดยให้บุคลากรมีวัฒนธรรมแห่งการเรียนรู้ เพื่อการทำงานได้เต็มตามศักยภาพอย่างมีความสุข โดยพัฒนาระบบสมรรถนะของบุคลากรและผู้บริหารทุกระดับ สร้างเสริมสวัสดิการและสวัสดิภาพให้บุคลากร ส่งเสริมและสนับสนุนความก้าวหน้าของบุคลากร และการจัดการความรู้เพื่อนำไปสู่การปฏิบัติงานอย่างมีประสิทธิภาพ</t>
  </si>
  <si>
    <t>บุคลากรทำงานได้อย่างมีความสุข</t>
  </si>
  <si>
    <t>แผนกลยุทธ์มหาวิทยาลัย</t>
  </si>
  <si>
    <t>แผนยุทธศาสตร์กองแผนงาน</t>
  </si>
  <si>
    <r>
      <t>มุ่งเน้นสู่ความเป็นเลิศในด้านการสนับสนุนภารกิจหลัก</t>
    </r>
    <r>
      <rPr>
        <b/>
        <u/>
        <sz val="20"/>
        <color indexed="10"/>
        <rFont val="TH SarabunPSK"/>
        <family val="2"/>
      </rPr>
      <t>ด้านข้อมูลและสารสนเทศ</t>
    </r>
    <r>
      <rPr>
        <b/>
        <sz val="20"/>
        <color indexed="10"/>
        <rFont val="TH SarabunPSK"/>
        <family val="2"/>
      </rPr>
      <t>ของมหาวิทยาลัย</t>
    </r>
  </si>
  <si>
    <t>แผนกลยุทธ์กองแผนงาน (พ.ศ. 2555 - 2559)</t>
  </si>
  <si>
    <t>โครงการทบทวนและจัดทำคู่มือการปฏิบัติงานกองแผนงาน</t>
  </si>
  <si>
    <t>แผน</t>
  </si>
  <si>
    <t>ผล</t>
  </si>
  <si>
    <t xml:space="preserve">                 </t>
  </si>
  <si>
    <t xml:space="preserve">มีระบบและกลไกการให้บริการการกำกับดูแลและส่งเสริมสนับสนุนการดำเนินงาน ตามภารกิจมหาวิทยาลัยและสำนักงานอธิการบดี </t>
  </si>
  <si>
    <t>1. พัฒนาระบบและกลไกการให้บริการ การกำกับดูแลและส่งเสริมสนับสนุนการดำเนินงานตามภารกิจมหาวิทยาลัยและสำนักงานอธิการบดี</t>
  </si>
  <si>
    <t>2. พัฒนาระบบบริหารจัดการตามหลักธรรมาภิบาล</t>
  </si>
  <si>
    <t>1. ระดับความสำเร็จเฉลี่ยในการพัฒนาระบบและกลไกการให้บริการ การกำกับดูแลและส่งเสริมสนับสนุนการดำเนินงานตามภารกิจมหาวิทยาลัยและสำนักงานอธิการบดี</t>
  </si>
  <si>
    <t>2. ร้อยละเฉลี่ยของการบรรลุเป้าหมายตามที่กองแผนงานกำหนด</t>
  </si>
  <si>
    <t>3. พัฒนาบุคลากรภายในองค์กร</t>
  </si>
  <si>
    <t xml:space="preserve"> -</t>
  </si>
  <si>
    <t xml:space="preserve"> - </t>
  </si>
  <si>
    <t>2. ร้อยละของบุคลากรที่มีความสุขในการปฏิบัติงาน</t>
  </si>
  <si>
    <t>ผู้อำนวยการกองแผนงาน</t>
  </si>
  <si>
    <t>กลยุทธ์/มาตรการ</t>
  </si>
  <si>
    <t>5. ระดับความสำเร็จในการจัดทำงบประมาณประจำปีสำนักงานอธิการบดี</t>
  </si>
  <si>
    <t>6. ระดับความสำเร็จในการติดตามการใช้จ่ายงบประมาณ</t>
  </si>
  <si>
    <t>7. ระดับความสำเร็จในการจัดทำสารสนเทศที่เป็นประโยชน์ต่อมหาวิทยาลัย</t>
  </si>
  <si>
    <t>สุรางคณา/วิรุฒ</t>
  </si>
  <si>
    <t>สุรางคณา/ทัศนีย์/อุบล</t>
  </si>
  <si>
    <t>วิรุฒ</t>
  </si>
  <si>
    <t>ภาวิตา</t>
  </si>
  <si>
    <t>นิตยา</t>
  </si>
  <si>
    <t>แผน/ผลการดำเนินงาน</t>
  </si>
  <si>
    <t>โครงการสร้างความรู้ความเข้าใจในการจัดงบประมาณประจำปี</t>
  </si>
  <si>
    <t>1. พัฒนาระบบและกลไกการให้บริการการกำกับดูแลและส่งเสริมสนับสนุนการดำเนินงานตามภารกิจมหาวิทยาลัยและสำนักงานอธิการบดี</t>
  </si>
  <si>
    <t>2. พัฒนาระบบการจัดทำและบริหารจัดการด้านนโยบายและการวางแผนระดับมหาวิทยาลัย</t>
  </si>
  <si>
    <t>3. พัฒนาระบบการจัดทำและบริหารจัดการด้านนโยบายและการวางแผนระดับสำนักงานอธิการบดี</t>
  </si>
  <si>
    <t>4. พัฒนาระบบการจัดทำและบริหารจัดการด้านงบประมาณ</t>
  </si>
  <si>
    <t>5. พัฒนาระบบการติดตามและรายงานผลการใช้จ่ายงบประมาณ</t>
  </si>
  <si>
    <t>6. พัฒนาระบบสารสนเทศเพื่อการบริหารและการตัดสินใจพัฒนาประสิทธิภาพการกำกับติดตามและประเมินผลการดำเนินงานของกองแผนงาน</t>
  </si>
  <si>
    <t>7. พัฒนาระบบงานธุรการและอำนวยการภายในกองให้มีประสิทธิภาพ</t>
  </si>
  <si>
    <t>8. ส่งเสริมและพัฒนาระบบประกันคุณภาพการศึกษาให้บูรณาการสู่การปฏิบัติงานประจำ</t>
  </si>
  <si>
    <t xml:space="preserve"> สร้างบรรยากาศและสิ่งแวดล้อมที่เหมาะสมต่อการปฏิบัติงาน</t>
  </si>
  <si>
    <t>โครงการฝึกอบรมด้านภาษาอังกฤษแก่บุคลากร</t>
  </si>
  <si>
    <t>8. ระดับความสำเร็จในการบริหารจัดการความเสี่ยงระดับมหาวิทยาลัย</t>
  </si>
  <si>
    <r>
      <t>10. ระดับคุณภาพในด้านงานธุรกา</t>
    </r>
    <r>
      <rPr>
        <i/>
        <sz val="16"/>
        <rFont val="TH SarabunPSK"/>
        <family val="2"/>
      </rPr>
      <t>ร</t>
    </r>
    <r>
      <rPr>
        <sz val="16"/>
        <rFont val="TH SarabunPSK"/>
        <family val="2"/>
      </rPr>
      <t>และอำนวยการภายในกองแผนงาน</t>
    </r>
  </si>
  <si>
    <t>11. ระดับความสำเร็จในการพัฒนาระบบการประกันคุณภาพภายในกองแผนงาน</t>
  </si>
  <si>
    <t>โครงการจัดการความรู้กองแผนงาน</t>
  </si>
  <si>
    <t>9. ระดับความสำเร็จในการบริหารจัดการความเสี่ยงระดับสำนักงานอธิการบดี</t>
  </si>
  <si>
    <t>12. ระดับความสำเร็จในการจัดทำคำรับรองระดับมหาวิทยาลัย</t>
  </si>
  <si>
    <t>14 .ร้อยละความพึงพอใจผู้รับบริการ</t>
  </si>
  <si>
    <t>13. ระดับความสำเร็จในการจัดทำคำรับรองระดับสำนักงานอธิการบดี</t>
  </si>
  <si>
    <t>9. พัฒนาระบบการถ่ายทอดตัวชี้วัดขององค์กรสู่ระดับบุคคล และระบบการประเมินผลการปฏิบัติงานแบบมุ่งผลสัมฤทธิ์</t>
  </si>
  <si>
    <t xml:space="preserve"> 1. พัฒนาศักยภาพบุคลากรให้เป็นผู้รอบรู้ในงานที่รับผิดชอบ</t>
  </si>
  <si>
    <t>4. ส่งเสริมและสนับสนุนการจัดการความรู้เพื่อนำไปสู่การปฏิบัติ( IT,การจัดการข้อมูล)</t>
  </si>
  <si>
    <t>5. พัฒนาบุคลากรให้มีทักษะภาษาต่างประเทศ</t>
  </si>
  <si>
    <t>โครงการทบทวนและจัดทำแผนกลยุทธ์ระดับมหาวิทยาลัย</t>
  </si>
  <si>
    <t>โครงการทบทวนและจัดทำแผนกลยุทธ์ระดับสำนักงานอธิการบดี</t>
  </si>
  <si>
    <t>ขาดความเป็นมืออาชีพ (ความเป็นมืออาชีพ = ความแตกฉานในงานและหน้าที่ที่รับผิดชอบ)</t>
  </si>
  <si>
    <t>1. พัฒนาระบบบริหารจัดการตามหลักธรรมาภิบาล</t>
  </si>
  <si>
    <t xml:space="preserve"> 1. พัฒนาระบบการจัดทำและบริหารจัดการด้านนโยบายและแผน</t>
  </si>
  <si>
    <t>ระดับความสำเร็จในการจัดทำและถ่ายทอดแผนพัฒนาของมหาวิทยาลัยและแผนสำนักงานอธิการบดี</t>
  </si>
  <si>
    <t>ทบทวนและจัดทำแผนกลยุทธ์ระดับมหาวิทยาลัยและสำนักงานอธิการบดี</t>
  </si>
  <si>
    <t>ทบทวนและจัดทำแผนปฏิบัติราชการประจำปีะดับมหาวิทยาลัยและสำนักงานอธิการบดี(ตัวชี้วัดและค่าเป้าหมายประจำปี)</t>
  </si>
  <si>
    <t>โครงการชี้แจงแนวทางและเกณฑ์การประเมินตัวบ่งชี้ตามแผนกลยุทธ์และแผนปฏิบัติราชการของมหาวิทยาลัย</t>
  </si>
  <si>
    <t>โครงการชี้แจงแนวทางและเกณฑ์การประเมินตัวบ่งชี้ตามพัฒนาอัตลักษณ์และเอกลักษณ์ของมหาวิทยาลัย</t>
  </si>
  <si>
    <t xml:space="preserve"> 2. พัฒนาระบบการจัดทำและบริหารจัดการด้านงบประมาณ</t>
  </si>
  <si>
    <t>2.ร้อยละความพึงพอใจผู้รับบริการ</t>
  </si>
  <si>
    <t>3. พัฒนาระบบสารสนเทศเพื่อการบริหารและการตัดสินใจพัฒนาประสิทธิภาพการกำกับติดตามและประเมินผลการดำเนินงานของกองแผนงาน</t>
  </si>
  <si>
    <t>4. พัฒนาระบบงานธุรการและอำนวยการภายในกองให้มีประสิทธิภาพ</t>
  </si>
  <si>
    <t>5. ส่งเสริมและพัฒนาระบบประกันคุณภาพการศึกษาให้บูรณาการสู่การปฏิบัติงานประจำ</t>
  </si>
  <si>
    <t>พัฒนาบุคลากรภายในองค์กร</t>
  </si>
  <si>
    <t>1. พัฒนาศักยภาพบุคลากรให้เป็นผู้รอบรู้ในงานที่รับผิดชอบ</t>
  </si>
  <si>
    <t>2. ร้อยละของบุคลากรที่มีสมรรถนะตามอัตลักษณ์ของสำนักงานอธิการบดี</t>
  </si>
  <si>
    <t>3. ร้อยละของบุคลากรที่มีความสุขในการทำงาน</t>
  </si>
  <si>
    <t>4. พัฒนาระบบการถ่ายทอดตัวชี้วัดขององค์กรสู่ระดับบุคคล และระบบการประเมินผลการปฏิบัติงานแบบมุ่งผลสัมฤทธิ์</t>
  </si>
  <si>
    <t>5. ส่งเสริมและสนับสนุนการจัดการความรู้เพื่อนำไปสู่การปฏิบัติ( IT,การจัดการข้อมูล)</t>
  </si>
  <si>
    <t>6. สร้างบรรยากาศการทำงานที่เหมาะสม</t>
  </si>
  <si>
    <t>7. พัฒนาบุคลากรให้มีทักษะภาษาต่างประเทศ</t>
  </si>
  <si>
    <t>ทัศนีย์/บัณฑิต</t>
  </si>
  <si>
    <t>วิรุธน์/สุรางคณา</t>
  </si>
  <si>
    <t>โครงการบริหารจัดการกองแผนงาน</t>
  </si>
  <si>
    <t>แผนการดำเนินงาน</t>
  </si>
  <si>
    <t>สุจิตร/ทัศนีย์</t>
  </si>
  <si>
    <t>วิรุธน์/สุจิตร/ทัศนีย์</t>
  </si>
  <si>
    <t>สุจิตร/ทัศนีย์/อุบล</t>
  </si>
  <si>
    <t>ระบบบริหารแผนและงบประมาณที่มีคุณภาพ</t>
  </si>
  <si>
    <t>โครงการพัฒนาระบบประกันคุณภาพ</t>
  </si>
  <si>
    <t>ผู้อำนวยการกอง</t>
  </si>
  <si>
    <t>โครงการพัฒนาบุคลากร</t>
  </si>
  <si>
    <t>3. ระดับความพึงพอใจผู้รับบริการ</t>
  </si>
  <si>
    <t>กิจกรรม</t>
  </si>
  <si>
    <t>ผู้อำนวยการกอง/สุนทร/นิตยา/วิรุธน์</t>
  </si>
  <si>
    <t>โครงการปรับปรุงสภาพแวดล้อมภายในสำนักงาน</t>
  </si>
  <si>
    <t>โครงการจัดทำระบบสารสนเทศเพื่อสนับสนุนการปฏิบัติงาน</t>
  </si>
  <si>
    <t>1) พัฒนาความรู้และทักษะในการปฎิบติงานของบุคลากร</t>
  </si>
  <si>
    <t>2) ส่งเสริมให้บุคลากรเข้าร่วมกิจกรรมด้านจิตอาสา</t>
  </si>
  <si>
    <t>3) ส่งเสริมและสนับสนุนการจัดการความรู้ และการสร้างเครือข่ายกับหน่วยงานภายในและภายนอกมหาวิทยาลัย</t>
  </si>
  <si>
    <t>4) สร้างบรรยากาศและสิ่งแวดล้อมที่เหมาะสมต่อการปฏิบัติงาน</t>
  </si>
  <si>
    <t>1.1) ร้อยละของบุคลากรที่ได้รับการอบรมเพื่อพัฒนาศักยภาพในการปฎิบัติงาน</t>
  </si>
  <si>
    <t>2.1) ร้อยละเฉลี่ยของบุคลากรที่เข้าร่วมกิจกรรมสาธารณประโยชน์ และหรือกิจกรรมของมหาวิทยาลัย</t>
  </si>
  <si>
    <t>3.1) จำนวนกิจกรรมการแลกเปลี่ยนเรียนรู้เป็นเครือข่ายผู้ปฏิบัติงานด้านแผนและการงบประมาณทั้งภายในและภายนอกมหาวิทยาลัย</t>
  </si>
  <si>
    <t xml:space="preserve">4.1) ร้อยละความพึงพอใจของบุคลากรที่มีต่อสภาพแวดล้อมการทำงาน </t>
  </si>
  <si>
    <t>3.1 ร้อยละของบุคลากรที่มีสมรรถนะตามเกณฑ์มาตรฐานการกำหนดตำแหน่ง</t>
  </si>
  <si>
    <t>3.2 ร้อยละของบุคลากรที่มีความสุขในการปฏิบัติงาน</t>
  </si>
  <si>
    <t>2.1 ค่าเฉลี่ยของผลการประเมินการปฏิบัติงานของผู้อำนวยการกองหรือเทียบเท่า</t>
  </si>
  <si>
    <t>2.2 ระดับความสำเร็จของระบบบริหารจัดการที่ดีและมีธรรมาภิบาล</t>
  </si>
  <si>
    <t>1) พัฒนาระบบงานธุรการและอำนวยการภายในกองให้มีประสิทธิภาพ</t>
  </si>
  <si>
    <t>2) ส่งเสริมและพัฒนาระบบประกันคุณภาพการศึกษาให้บูรณาการสู่การปฏิบัติงานประจำ</t>
  </si>
  <si>
    <r>
      <t>2.1) ระดับคุณภาพในด้านงานธุรกา</t>
    </r>
    <r>
      <rPr>
        <i/>
        <sz val="16"/>
        <rFont val="TH SarabunPSK"/>
        <family val="2"/>
      </rPr>
      <t>ร</t>
    </r>
    <r>
      <rPr>
        <sz val="16"/>
        <rFont val="TH SarabunPSK"/>
        <family val="2"/>
      </rPr>
      <t>และอำนวยการภายในกองแผนงาน</t>
    </r>
  </si>
  <si>
    <t>2.1) ระดับความสำเร็จในการพัฒนาระบบการประกันคุณภาพภายในกองแผนงาน</t>
  </si>
  <si>
    <t>1) พัฒนาระบบการจัดทำและบริหารจัดการด้านนโยบายและการวางแผน</t>
  </si>
  <si>
    <t>2) พัฒนาระบบการจัดทำและบริหารจัดการด้านงบประมาณ</t>
  </si>
  <si>
    <t>3) พัฒนาระบบการติดตามและรายงานผลการใช้จ่ายงบประมาณ</t>
  </si>
  <si>
    <t>2.1) ระดับความสำเร็จในการจัดทำงบประมาณประจำปี มหาวิทยาลัย</t>
  </si>
  <si>
    <t>2.2) ระดับความสำเร็จในการจัดทำงบประมาณประจำปีสำนักงานอธิการบดี</t>
  </si>
  <si>
    <t>3.1) ระดับความสำเร็จในการติดตามการใช้จ่ายงบประมาณ</t>
  </si>
  <si>
    <t>ผู้อำนวยการกอง/สุนทร/วิรุธน์/บัณฑิต</t>
  </si>
  <si>
    <t>ผู้อำนวยการกอง/สุจิตร/ทัศนีย์/อุบล</t>
  </si>
  <si>
    <t>ผู้อำนวยการกองแผนงาน/วิรุธน์/สุรางคณา</t>
  </si>
  <si>
    <t>ผู้อำนวยการกอง/ทัศนีย์/มารุต</t>
  </si>
  <si>
    <t>ผู้อำนวยการกอง/สุนทร/วิรุธน์/นิตยา/ภาวิตา</t>
  </si>
  <si>
    <t>โครงการพัฒนาระบบงานงบประมาณ และการติดตามผลการดำเนินงานและการใช้จ่ายงบประมาณ</t>
  </si>
  <si>
    <t>นิตยา/ภาวิตา/สุรางคณา/บัณฑิต</t>
  </si>
  <si>
    <t>โครงการพัฒนาระบบงานด้านการบริหารจัดการความเสี่ยงและควบคุมภายใน</t>
  </si>
  <si>
    <t>โครงการทบทวน จัดทำ ติดตาม ประเมินผลแผนกลยุทธ์ และแผนปฏิบัติการประจำปี</t>
  </si>
  <si>
    <t>โครงการจัดทำรับรองการปฏิบัติราชการ</t>
  </si>
  <si>
    <t>4) พัฒนาประสิทธิภาพการกำกับติดตามและประเมินผลการดำเนินงาน</t>
  </si>
  <si>
    <t>4.1) ระดับความสำเร็จในการบริหารจัดการความเสี่ยงและควบคุมภายในระดับมหาวิทยาลัย</t>
  </si>
  <si>
    <t>4.2) ระดับความสำเร็จในการบริหารจัดการความเสี่ยงและควบคุมภายในระดับสำนักงานอธิการบดี</t>
  </si>
  <si>
    <t>5) พัฒนาระบบการถ่ายทอดตัวชี้วัดขององค์กรสู่ระดับบุคคล และระบบการประเมินผลการปฏิบัติงานแบบมุ่งผลสัมฤทธิ์</t>
  </si>
  <si>
    <t>5.1) ระดับความสำเร็จในการจัดทำคำรับรองระดับมหาวิทยาลัย</t>
  </si>
  <si>
    <t>5.2) ระดับความสำเร็จในการจัดทำคำรับรองระดับสำนักงานอธิการบดี</t>
  </si>
  <si>
    <t>6) พัฒนาระบบสารสนเทศเพื่อการบริหารและการตัดสินใจ</t>
  </si>
  <si>
    <t>6.1) ระดับความสำเร็จในการจัดทำสารสนเทศที่เป็นประโยชน์ต่อมหาวิทยาลัย</t>
  </si>
  <si>
    <t>ระบบฐานข้อมูลด้านนโยบายและแผนมีความถูกต้องและเป็นปัจจุบัน</t>
  </si>
  <si>
    <t>การดำเนินภารกิจของมหาวิทยาลัยบรรลุตามแผนปฏิบัติราชการของมหาวิทยาลัย</t>
  </si>
  <si>
    <t>งบประมาณ (บาท)</t>
  </si>
  <si>
    <t>สุนทร/บัณฑิต</t>
  </si>
  <si>
    <t>วิรุธน์/สุรางคณา/ทัศนีย์/บัณฑิต</t>
  </si>
  <si>
    <t>-</t>
  </si>
  <si>
    <t>รวมทั้งสิ้น</t>
  </si>
  <si>
    <t>3) ส่งเสริมให้บุคลากรเข้าร่วมกิจกรรมด้านจิตอาสา</t>
  </si>
  <si>
    <t>1) ส่งเสริมและสนับสนุนการจัดการความรู้ และการสร้างเครือข่ายกับหน่วยงานภายในและภายนอกมหาวิทยาลัย</t>
  </si>
  <si>
    <t>2) พัฒนาความรู้และทักษะในการปฎิบติงานของบุคลากร</t>
  </si>
  <si>
    <t>1) พัฒนาระบบการจัดทำและบริหารจัดการด้านงบประมาณ</t>
  </si>
  <si>
    <t>2) พัฒนาระบบการติดตามและรายงานผลการใช้จ่ายงบประมาณ</t>
  </si>
  <si>
    <t>3) พัฒนาระบบการจัดทำและบริหารจัดการด้านนโยบายและการวางแผน</t>
  </si>
  <si>
    <t>4) พัฒนาระบบการถ่ายทอดตัวชี้วัดขององค์กรสู่ระดับบุคคล และระบบการประเมินผลการปฏิบัติงานแบบมุ่งผลสัมฤทธิ์</t>
  </si>
  <si>
    <t>5) พัฒนาประสิทธิภาพการกำกับติดตามและประเมินผลการดำเนินงาน</t>
  </si>
  <si>
    <t>กระจายอำนาจบริหาร กำกับติดตามและประเมินผลการปฏิบัติงานอย่างเป็นระบบและเป็นรูปธรรม</t>
  </si>
  <si>
    <t>พัฒนาระบบประกันคุณภาพการศึกษาให้บูรณาการสู่การปฏิบัติงานประจำ โดยปรับปรุงระบบการรวบรวม และจัดเก็บข้อมูลให้สามารถใช้ร่วมกันทั้งมหาวิทยาลัย</t>
  </si>
  <si>
    <t>ตัวชี้วัด (ผลลัพท์)</t>
  </si>
  <si>
    <t>1.1) กระบวนการพัฒนาแผนมหาวิทยาลัย</t>
  </si>
  <si>
    <t xml:space="preserve">1.2) กระบวนการพัฒนาแผนสำนักงานอธิการบดี </t>
  </si>
  <si>
    <t>ตารางที่ 1 ความเชื่อมโยงแผนกลยุทธ์มหาวิทยาลัย กับแผนยุทธศาสตร์กองแผนงาน</t>
  </si>
  <si>
    <t>ตารางที่ 2 กลยุทธ์ เป้าประสงค์ ตัวชี้วัด ค่าเป้าหมาย (ในระดับผลผลลัพธ์) และผู้รับผิดชอบหลัก ของแผนกลยุทธ์กองแผนงาน ในช่วงปีงบประมาณ พ.ศ. 2558 - 2560</t>
  </si>
  <si>
    <t>ตารางที่ 3 กลยุทธ์ มาตรการ ตัวชี้วัด ค่าเป้าหมาย (ในระดับผลผลผลิต) และผู้รับผิดชอบหลัก ของแผนกลยุทธ์กองแผนงาน ในช่วงปีงบประมาณ พ.ศ. 2558 - 2560</t>
  </si>
  <si>
    <t>ตารางที่ 4 แผนงบประมาณรายจ่ายกองแผนงาน ในช่วงปีงบประมาณ พ.ศ. 2558 - 2560</t>
  </si>
  <si>
    <t>ปี 2558</t>
  </si>
  <si>
    <t>คน</t>
  </si>
  <si>
    <t>ครั้ง</t>
  </si>
  <si>
    <t xml:space="preserve">ระดับความพึงพอใจของบุคลากรที่มีต่อสภาพแวดล้อมการทำงาน </t>
  </si>
  <si>
    <t>โครงการประชุมเพื่อรับทราบแนวทางการจัดทำและติดตามผลการใช้จ่ายงบประมาณประจำปี</t>
  </si>
  <si>
    <t>โครงการพัฒนาสภาพแวดล้อมในสำนักงาน</t>
  </si>
  <si>
    <t>โครงการจัดการความรู้</t>
  </si>
  <si>
    <t>โครงการส่งเสริมทักษะภาษาอังกฤษให้กับบุคลากร</t>
  </si>
  <si>
    <t>โครงการพัฒนาระบบฐานข้อมูลและสารสนเทศ</t>
  </si>
  <si>
    <t>โครงการพัฒนาระบบริหารความเสียง</t>
  </si>
  <si>
    <t>โครงการพัฒนาบุคลากรเพื่อรองรับการปฏิบัติงาน</t>
  </si>
  <si>
    <t>จำนวนบุคลากรมีเข้าร่วมฝึกทักษะภาษาอังกฤษ</t>
  </si>
  <si>
    <t>3.กระบวนการพัฒนาแผนมหาวิทยาลัย (สกอ. 1.1)</t>
  </si>
  <si>
    <t>4. กระบวนการพัฒนาแผนสำนักงานอธิการบดี (สกอ. 1.1)</t>
  </si>
  <si>
    <t>5.ระดับความสำเร็จในการจัดทำงบประมาณประจำปี มหาวิทยาลัย</t>
  </si>
  <si>
    <t>2.1 ผลการประเมินการปฏิบัติงานของผู้อำนวยการกองแผนงาน</t>
  </si>
</sst>
</file>

<file path=xl/styles.xml><?xml version="1.0" encoding="utf-8"?>
<styleSheet xmlns="http://schemas.openxmlformats.org/spreadsheetml/2006/main">
  <numFmts count="1">
    <numFmt numFmtId="187" formatCode="#."/>
  </numFmts>
  <fonts count="20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7"/>
      <name val="TH SarabunPSK"/>
      <family val="2"/>
    </font>
    <font>
      <sz val="10"/>
      <name val="Arial"/>
      <family val="2"/>
    </font>
    <font>
      <sz val="14"/>
      <name val="TH SarabunPSK"/>
      <family val="2"/>
    </font>
    <font>
      <b/>
      <sz val="18"/>
      <name val="TH SarabunPSK"/>
      <family val="2"/>
    </font>
    <font>
      <sz val="10"/>
      <name val="TH SarabunPSK"/>
      <family val="2"/>
    </font>
    <font>
      <b/>
      <u/>
      <sz val="20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sz val="20"/>
      <color indexed="10"/>
      <name val="TH SarabunPSK"/>
      <family val="2"/>
    </font>
    <font>
      <b/>
      <sz val="20"/>
      <color indexed="10"/>
      <name val="TH SarabunPSK"/>
      <family val="2"/>
    </font>
    <font>
      <b/>
      <u/>
      <sz val="20"/>
      <color indexed="10"/>
      <name val="TH SarabunPSK"/>
      <family val="2"/>
    </font>
    <font>
      <sz val="20"/>
      <color indexed="12"/>
      <name val="TH SarabunPSK"/>
      <family val="2"/>
    </font>
    <font>
      <b/>
      <sz val="20"/>
      <color indexed="16"/>
      <name val="TH SarabunPSK"/>
      <family val="2"/>
    </font>
    <font>
      <i/>
      <sz val="16"/>
      <name val="TH SarabunPSK"/>
      <family val="2"/>
    </font>
    <font>
      <sz val="16"/>
      <color rgb="FFFF0000"/>
      <name val="TH SarabunPSK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1" xfId="0" pivotButton="1" applyFont="1" applyBorder="1" applyAlignment="1">
      <alignment vertical="top" wrapText="1"/>
    </xf>
    <xf numFmtId="0" fontId="7" fillId="0" borderId="1" xfId="0" pivotButton="1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1" xfId="0" pivotButton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" fillId="0" borderId="9" xfId="0" applyFont="1" applyBorder="1" applyAlignment="1">
      <alignment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5" xfId="0" applyFont="1" applyBorder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3" fillId="0" borderId="0" xfId="0" applyFont="1" applyBorder="1"/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vertical="top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4" fillId="0" borderId="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9" fontId="3" fillId="0" borderId="0" xfId="1" applyFont="1"/>
    <xf numFmtId="0" fontId="3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10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11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left" vertical="top"/>
    </xf>
    <xf numFmtId="187" fontId="12" fillId="0" borderId="2" xfId="0" applyNumberFormat="1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9" xfId="0" applyFont="1" applyBorder="1" applyAlignment="1">
      <alignment vertical="top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8" fillId="0" borderId="0" xfId="0" applyFont="1" applyBorder="1" applyAlignment="1"/>
    <xf numFmtId="0" fontId="9" fillId="0" borderId="0" xfId="0" applyFont="1" applyBorder="1" applyAlignment="1"/>
    <xf numFmtId="0" fontId="3" fillId="0" borderId="7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3" fontId="3" fillId="0" borderId="10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/>
    </xf>
    <xf numFmtId="0" fontId="3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2" fillId="0" borderId="8" xfId="0" applyFont="1" applyBorder="1" applyAlignment="1">
      <alignment horizontal="left" vertical="top"/>
    </xf>
    <xf numFmtId="0" fontId="12" fillId="0" borderId="7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0" fontId="3" fillId="0" borderId="13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13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4" xfId="0" applyFont="1" applyBorder="1" applyAlignment="1">
      <alignment vertical="top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3" fontId="3" fillId="0" borderId="8" xfId="0" applyNumberFormat="1" applyFont="1" applyBorder="1" applyAlignment="1">
      <alignment horizontal="center" vertical="top" wrapText="1"/>
    </xf>
    <xf numFmtId="3" fontId="3" fillId="0" borderId="10" xfId="0" applyNumberFormat="1" applyFont="1" applyBorder="1" applyAlignment="1">
      <alignment horizontal="center" vertical="top" wrapText="1"/>
    </xf>
    <xf numFmtId="0" fontId="0" fillId="0" borderId="7" xfId="0" applyBorder="1"/>
    <xf numFmtId="0" fontId="0" fillId="0" borderId="10" xfId="0" applyBorder="1"/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</cellXfs>
  <cellStyles count="2">
    <cellStyle name="ปกติ" xfId="0" builtinId="0"/>
    <cellStyle name="เปอร์เซ็นต์" xfId="1" builtinId="5"/>
  </cellStyles>
  <dxfs count="11">
    <dxf>
      <alignment horizontal="center" readingOrder="0"/>
    </dxf>
    <dxf>
      <alignment horizontal="center" readingOrder="0"/>
    </dxf>
    <dxf>
      <alignment horizontal="center" readingOrder="0"/>
    </dxf>
    <dxf>
      <alignment vertical="top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name val="TH SarabunPSK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m" refreshedDate="41717.723972569445" createdVersion="3" refreshedVersion="3" minRefreshableVersion="3" recordCount="20">
  <cacheSource type="worksheet">
    <worksheetSource ref="A3:A19" sheet="งบประมาณ"/>
  </cacheSource>
  <cacheFields count="2">
    <cacheField name="ตัวชี้วัด(ผลผลิต)" numFmtId="0">
      <sharedItems count="20">
        <s v="ระดับความสำเร็จในการจัดทำและถ่ายทอดแผนปฏิบัติราชการประจำปีของมหาวิทยาลัยและแผนสำนักงานอธิการบดี"/>
        <s v="ระดับความสำเร็จในการจัดทำและถ่ายทอดแผนพัฒนาอัตลักษณ์และเอกลักษณ์ของมหาวิทยาลัย"/>
        <s v="ระดับความสำเร็จในการติดตามประเมินผลการดำเนินงานตามตัวชี้วัดแผนกลยุทธ์และแผนปฏิบัติราชการประจำปีของมหาวิทยาลัย"/>
        <s v="ระดับความสำเร็จในการติดตามประเมินผลการดำเนินงานตามตัวชี้วัดแผนพัฒนาอัตลักษณ์และเอกลักษณ์ของมหาวิทยาลัย"/>
        <s v=" ร้อยละเฉลี่ยของการบรรลุเป้าหมายตามที่สำนักงานอธิการบดีกำหนด"/>
        <s v="ระดับความสำเร็จในการจัดทำงบประมาณประจำปี มหาวิทยาลัย/สำนักงาน"/>
        <s v="ระดับความสำเร็จในการติดตามการใช้จ่ายงบประมาณ"/>
        <s v="ระดับความสำเร็จในการจัดทำสารสนเทศที่เป็นประโยชน์ต่อมหาวิทยาลัย"/>
        <s v="ระดับความสำเร็จในการบริหารจัดการความเสี่ยง"/>
        <s v="ระดับคุณภาพในด้านงานธุรการและอำนวยการภายในกอง"/>
        <s v="ระดับความสำเร็จในการพัฒนาระบบการประกันคุณภาพภายในหน่วยงาน"/>
        <s v="จำนวนบุคลากรที่ได้รับการพัฒนาความรู้และทักษะที่จำเป็นต่อการปฏิบัติงาน"/>
        <s v="จำนวนบุคลากรที่เข้าร่วมในการเข้าร่วมกิจกรรมที่สำนักงานอธิการบดีและมหาวิทยาลัย"/>
        <s v="จำนวนครั้งที่เข้าร่วมกิจกรรมในเครือข่าย"/>
        <s v="ระดับความสำเร็จในการถ่ายทอดตัวชี้วัดขององค์กรสู่ระดับบุคคลระดับสำนักงานอธิการบดี"/>
        <s v="ระดับความสำเร็จในการถ่ายทอดตัวชี้วัดขององค์กรสู่ระดับบุคคลระดับมหาวิทยาลัย"/>
        <s v="ระดับความสำเร็จในการจัดการความรู้ของกอง"/>
        <s v="ความพึงพอใจของบุคลากรที่มีต่อสภาพแวดล้อมการทำงาน "/>
        <s v="จำนวนบุคลากรที่มีขวัญและกำลังใจและมีสุขภาพที่ดี"/>
        <s v="ระดับความสำเร็จในการส่งเสริมให้บุคลากรมีทักษะที่จำเป็นสำหรับการปฏิบัติงาน"/>
      </sharedItems>
    </cacheField>
    <cacheField name="ผู้รับผิดชอบหลัก" numFmtId="0">
      <sharedItems count="8">
        <s v="สุนทร"/>
        <s v="บัณฑิต"/>
        <s v="นิตยา/ภาวิตา"/>
        <s v="ทัศนีย์/มารุต"/>
        <s v="สุรางคณา/ทัศนีย์"/>
        <s v="สุจิตร"/>
        <s v="ผู้อำนวยการ"/>
        <s v="อุบล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x v="0"/>
  </r>
  <r>
    <x v="1"/>
    <x v="0"/>
  </r>
  <r>
    <x v="2"/>
    <x v="0"/>
  </r>
  <r>
    <x v="3"/>
    <x v="0"/>
  </r>
  <r>
    <x v="4"/>
    <x v="1"/>
  </r>
  <r>
    <x v="5"/>
    <x v="2"/>
  </r>
  <r>
    <x v="6"/>
    <x v="2"/>
  </r>
  <r>
    <x v="7"/>
    <x v="3"/>
  </r>
  <r>
    <x v="8"/>
    <x v="4"/>
  </r>
  <r>
    <x v="9"/>
    <x v="4"/>
  </r>
  <r>
    <x v="10"/>
    <x v="5"/>
  </r>
  <r>
    <x v="11"/>
    <x v="6"/>
  </r>
  <r>
    <x v="12"/>
    <x v="6"/>
  </r>
  <r>
    <x v="13"/>
    <x v="6"/>
  </r>
  <r>
    <x v="14"/>
    <x v="1"/>
  </r>
  <r>
    <x v="15"/>
    <x v="0"/>
  </r>
  <r>
    <x v="16"/>
    <x v="6"/>
  </r>
  <r>
    <x v="17"/>
    <x v="7"/>
  </r>
  <r>
    <x v="18"/>
    <x v="6"/>
  </r>
  <r>
    <x v="19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ค่า" updatedVersion="3" minRefreshableVersion="3" showCalcMbrs="0" useAutoFormatting="1" itemPrintTitles="1" createdVersion="3" indent="0" outline="1" outlineData="1" multipleFieldFilters="0">
  <location ref="A3:J25" firstHeaderRow="1" firstDataRow="2" firstDataCol="1"/>
  <pivotFields count="2">
    <pivotField axis="axisRow" showAll="0">
      <items count="21">
        <item x="4"/>
        <item x="17"/>
        <item x="13"/>
        <item x="12"/>
        <item x="11"/>
        <item x="18"/>
        <item x="16"/>
        <item x="5"/>
        <item x="0"/>
        <item x="1"/>
        <item x="7"/>
        <item x="6"/>
        <item x="2"/>
        <item x="3"/>
        <item x="15"/>
        <item x="14"/>
        <item x="8"/>
        <item x="10"/>
        <item x="19"/>
        <item x="9"/>
        <item t="default"/>
      </items>
    </pivotField>
    <pivotField axis="axisCol" dataField="1" showAll="0">
      <items count="9">
        <item x="3"/>
        <item x="2"/>
        <item x="1"/>
        <item x="6"/>
        <item x="5"/>
        <item x="0"/>
        <item x="4"/>
        <item x="7"/>
        <item t="default"/>
      </items>
    </pivotField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นับจำนวน ของ ผู้รับผิดชอบหลัก" fld="1" subtotal="count" baseField="0" baseItem="0"/>
  </dataFields>
  <formats count="11">
    <format dxfId="10">
      <pivotArea type="all" dataOnly="0" outline="0" fieldPosition="0"/>
    </format>
    <format dxfId="9">
      <pivotArea type="all" dataOnly="0" outline="0" fieldPosition="0"/>
    </format>
    <format dxfId="8">
      <pivotArea type="all" dataOnly="0" outline="0" fieldPosition="0"/>
    </format>
    <format dxfId="7">
      <pivotArea type="origin" dataOnly="0" labelOnly="1" outline="0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type="all" dataOnly="0" outline="0" fieldPosition="0"/>
    </format>
    <format dxfId="2">
      <pivotArea field="0" type="button" dataOnly="0" labelOnly="1" outline="0" axis="axisRow" fieldPosition="0"/>
    </format>
    <format dxfId="1">
      <pivotArea dataOnly="0" labelOnly="1" fieldPosition="0">
        <references count="1">
          <reference field="1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opLeftCell="A13" workbookViewId="0">
      <selection activeCell="J26" sqref="J26"/>
    </sheetView>
  </sheetViews>
  <sheetFormatPr defaultRowHeight="24"/>
  <cols>
    <col min="1" max="1" width="5.5703125" style="1" customWidth="1"/>
    <col min="2" max="2" width="72.85546875" style="1" customWidth="1"/>
    <col min="3" max="9" width="9.28515625" style="52" hidden="1" customWidth="1"/>
    <col min="10" max="16384" width="9.140625" style="1"/>
  </cols>
  <sheetData>
    <row r="1" spans="1:9" ht="24.75" customHeight="1">
      <c r="A1" s="11" t="s">
        <v>30</v>
      </c>
      <c r="B1" s="11" t="s">
        <v>42</v>
      </c>
      <c r="C1" s="11" t="s">
        <v>32</v>
      </c>
      <c r="D1" s="11" t="s">
        <v>32</v>
      </c>
      <c r="E1" s="11" t="s">
        <v>32</v>
      </c>
      <c r="F1" s="11" t="s">
        <v>32</v>
      </c>
      <c r="G1" s="11" t="s">
        <v>32</v>
      </c>
      <c r="H1" s="11" t="s">
        <v>32</v>
      </c>
      <c r="I1" s="11" t="s">
        <v>32</v>
      </c>
    </row>
    <row r="2" spans="1:9" ht="24.75" customHeight="1">
      <c r="A2" s="41"/>
      <c r="B2" s="119" t="s">
        <v>31</v>
      </c>
      <c r="C2" s="41">
        <f>SUM(C4:C6)</f>
        <v>9</v>
      </c>
      <c r="D2" s="41" t="e">
        <f>#N/A</f>
        <v>#N/A</v>
      </c>
      <c r="E2" s="41" t="e">
        <f>#N/A</f>
        <v>#N/A</v>
      </c>
      <c r="F2" s="41" t="e">
        <f>#N/A</f>
        <v>#N/A</v>
      </c>
      <c r="G2" s="41" t="e">
        <f>#N/A</f>
        <v>#N/A</v>
      </c>
      <c r="H2" s="41" t="e">
        <f>#N/A</f>
        <v>#N/A</v>
      </c>
      <c r="I2" s="41" t="e">
        <f>#N/A</f>
        <v>#N/A</v>
      </c>
    </row>
    <row r="3" spans="1:9" ht="80.25" customHeight="1">
      <c r="A3" s="40">
        <v>1</v>
      </c>
      <c r="B3" s="118" t="s">
        <v>137</v>
      </c>
      <c r="C3" s="41"/>
      <c r="D3" s="41"/>
      <c r="E3" s="41"/>
      <c r="F3" s="41"/>
      <c r="G3" s="41"/>
      <c r="H3" s="41"/>
      <c r="I3" s="41"/>
    </row>
    <row r="4" spans="1:9">
      <c r="A4" s="42">
        <v>2</v>
      </c>
      <c r="B4" s="43" t="s">
        <v>34</v>
      </c>
      <c r="C4" s="42">
        <v>2</v>
      </c>
      <c r="D4" s="42">
        <v>0</v>
      </c>
      <c r="E4" s="42">
        <v>3</v>
      </c>
      <c r="F4" s="42">
        <v>3</v>
      </c>
      <c r="G4" s="42">
        <v>2</v>
      </c>
      <c r="H4" s="42">
        <v>2</v>
      </c>
      <c r="I4" s="42">
        <v>3</v>
      </c>
    </row>
    <row r="5" spans="1:9">
      <c r="A5" s="42">
        <v>3</v>
      </c>
      <c r="B5" s="26" t="s">
        <v>35</v>
      </c>
      <c r="C5" s="42">
        <v>3</v>
      </c>
      <c r="D5" s="42">
        <v>3</v>
      </c>
      <c r="E5" s="42">
        <v>1</v>
      </c>
      <c r="F5" s="42">
        <v>1</v>
      </c>
      <c r="G5" s="42">
        <v>2</v>
      </c>
      <c r="H5" s="42">
        <v>1</v>
      </c>
      <c r="I5" s="42">
        <v>2</v>
      </c>
    </row>
    <row r="6" spans="1:9">
      <c r="A6" s="42">
        <v>4</v>
      </c>
      <c r="B6" s="26" t="s">
        <v>36</v>
      </c>
      <c r="C6" s="42">
        <v>4</v>
      </c>
      <c r="D6" s="42">
        <v>3</v>
      </c>
      <c r="E6" s="42">
        <v>1</v>
      </c>
      <c r="F6" s="42">
        <v>2</v>
      </c>
      <c r="G6" s="42">
        <v>4</v>
      </c>
      <c r="H6" s="42">
        <v>3</v>
      </c>
      <c r="I6" s="42">
        <v>4</v>
      </c>
    </row>
    <row r="7" spans="1:9">
      <c r="A7" s="44">
        <v>5</v>
      </c>
      <c r="B7" s="45" t="s">
        <v>33</v>
      </c>
      <c r="C7" s="44">
        <v>1</v>
      </c>
      <c r="D7" s="44">
        <v>4</v>
      </c>
      <c r="E7" s="44">
        <v>5</v>
      </c>
      <c r="F7" s="44">
        <v>4</v>
      </c>
      <c r="G7" s="44">
        <v>2</v>
      </c>
      <c r="H7" s="44">
        <v>4</v>
      </c>
      <c r="I7" s="44">
        <v>1</v>
      </c>
    </row>
    <row r="8" spans="1:9">
      <c r="A8" s="26"/>
      <c r="B8" s="46" t="s">
        <v>37</v>
      </c>
      <c r="C8" s="46">
        <f>SUM(C10:C14)</f>
        <v>5</v>
      </c>
      <c r="D8" s="46" t="e">
        <f>#N/A</f>
        <v>#N/A</v>
      </c>
      <c r="E8" s="46" t="e">
        <f>#N/A</f>
        <v>#N/A</v>
      </c>
      <c r="F8" s="46" t="e">
        <f>#N/A</f>
        <v>#N/A</v>
      </c>
      <c r="G8" s="46" t="e">
        <f>#N/A</f>
        <v>#N/A</v>
      </c>
      <c r="H8" s="46" t="e">
        <f>#N/A</f>
        <v>#N/A</v>
      </c>
      <c r="I8" s="46" t="e">
        <f>#N/A</f>
        <v>#N/A</v>
      </c>
    </row>
    <row r="9" spans="1:9">
      <c r="A9" s="42">
        <v>1</v>
      </c>
      <c r="B9" s="26" t="s">
        <v>239</v>
      </c>
      <c r="C9" s="42">
        <v>2</v>
      </c>
      <c r="D9" s="42">
        <v>4</v>
      </c>
      <c r="E9" s="42">
        <v>1</v>
      </c>
      <c r="F9" s="42">
        <v>2</v>
      </c>
      <c r="G9" s="42"/>
      <c r="H9" s="42">
        <v>1</v>
      </c>
      <c r="I9" s="42">
        <v>4</v>
      </c>
    </row>
    <row r="10" spans="1:9">
      <c r="A10" s="42">
        <v>2</v>
      </c>
      <c r="B10" s="26" t="s">
        <v>138</v>
      </c>
      <c r="C10" s="1"/>
      <c r="D10" s="42">
        <v>0</v>
      </c>
      <c r="E10" s="42">
        <v>1</v>
      </c>
      <c r="F10" s="42">
        <v>1</v>
      </c>
      <c r="G10" s="42">
        <v>2</v>
      </c>
      <c r="H10" s="42">
        <v>1</v>
      </c>
      <c r="I10" s="42">
        <v>1</v>
      </c>
    </row>
    <row r="11" spans="1:9">
      <c r="A11" s="42">
        <v>3</v>
      </c>
      <c r="B11" s="26" t="s">
        <v>139</v>
      </c>
      <c r="C11" s="42">
        <v>1</v>
      </c>
      <c r="D11" s="42">
        <v>0</v>
      </c>
      <c r="E11" s="42">
        <v>1</v>
      </c>
      <c r="F11" s="42">
        <v>1</v>
      </c>
      <c r="G11" s="42"/>
      <c r="H11" s="42">
        <v>2</v>
      </c>
      <c r="I11" s="42"/>
    </row>
    <row r="12" spans="1:9">
      <c r="A12" s="42">
        <v>4</v>
      </c>
      <c r="B12" s="26" t="s">
        <v>44</v>
      </c>
      <c r="C12" s="42">
        <v>2</v>
      </c>
      <c r="D12" s="42">
        <v>0</v>
      </c>
      <c r="E12" s="42">
        <v>1</v>
      </c>
      <c r="F12" s="42">
        <v>1</v>
      </c>
      <c r="G12" s="42"/>
      <c r="H12" s="42">
        <v>1</v>
      </c>
      <c r="I12" s="42"/>
    </row>
    <row r="13" spans="1:9">
      <c r="A13" s="42">
        <v>5</v>
      </c>
      <c r="B13" s="47" t="s">
        <v>38</v>
      </c>
      <c r="C13" s="42">
        <v>0</v>
      </c>
      <c r="D13" s="42">
        <v>0</v>
      </c>
      <c r="E13" s="42">
        <v>2</v>
      </c>
      <c r="F13" s="42">
        <v>1</v>
      </c>
      <c r="G13" s="42">
        <v>2</v>
      </c>
      <c r="H13" s="42">
        <v>2</v>
      </c>
      <c r="I13" s="42"/>
    </row>
    <row r="14" spans="1:9">
      <c r="A14" s="42">
        <v>6</v>
      </c>
      <c r="B14" s="26" t="s">
        <v>45</v>
      </c>
      <c r="C14" s="42">
        <v>2</v>
      </c>
      <c r="D14" s="42">
        <v>2</v>
      </c>
      <c r="E14" s="42">
        <v>1</v>
      </c>
      <c r="F14" s="42">
        <v>1</v>
      </c>
      <c r="G14" s="42"/>
      <c r="H14" s="42">
        <v>1</v>
      </c>
      <c r="I14" s="42"/>
    </row>
    <row r="15" spans="1:9">
      <c r="A15" s="42">
        <v>7</v>
      </c>
      <c r="B15" s="26" t="s">
        <v>140</v>
      </c>
      <c r="C15" s="42"/>
      <c r="D15" s="42"/>
      <c r="E15" s="42"/>
      <c r="F15" s="42"/>
      <c r="G15" s="42"/>
      <c r="H15" s="42"/>
      <c r="I15" s="42"/>
    </row>
    <row r="16" spans="1:9">
      <c r="A16" s="42">
        <v>8</v>
      </c>
      <c r="B16" s="26" t="s">
        <v>141</v>
      </c>
      <c r="C16" s="42"/>
      <c r="D16" s="42"/>
      <c r="E16" s="42"/>
      <c r="F16" s="42"/>
      <c r="G16" s="42"/>
      <c r="H16" s="42"/>
      <c r="I16" s="42"/>
    </row>
    <row r="17" spans="1:11">
      <c r="A17" s="26"/>
      <c r="B17" s="46" t="s">
        <v>39</v>
      </c>
      <c r="C17" s="46">
        <f>SUM(C18:C21)</f>
        <v>8</v>
      </c>
      <c r="D17" s="46" t="e">
        <f>#N/A</f>
        <v>#N/A</v>
      </c>
      <c r="E17" s="46" t="e">
        <f>#N/A</f>
        <v>#N/A</v>
      </c>
      <c r="F17" s="46" t="e">
        <f>#N/A</f>
        <v>#N/A</v>
      </c>
      <c r="G17" s="46" t="e">
        <f>#N/A</f>
        <v>#N/A</v>
      </c>
      <c r="H17" s="46" t="e">
        <f>#N/A</f>
        <v>#N/A</v>
      </c>
      <c r="I17" s="46" t="e">
        <f>#N/A</f>
        <v>#N/A</v>
      </c>
    </row>
    <row r="18" spans="1:11">
      <c r="A18" s="42">
        <v>1</v>
      </c>
      <c r="B18" s="26" t="s">
        <v>109</v>
      </c>
      <c r="C18" s="42">
        <v>4</v>
      </c>
      <c r="D18" s="42">
        <v>3</v>
      </c>
      <c r="E18" s="42">
        <v>3</v>
      </c>
      <c r="F18" s="42">
        <v>3</v>
      </c>
      <c r="G18" s="42">
        <v>2</v>
      </c>
      <c r="H18" s="42">
        <v>3</v>
      </c>
      <c r="I18" s="42">
        <v>2</v>
      </c>
    </row>
    <row r="19" spans="1:11">
      <c r="A19" s="42">
        <v>2</v>
      </c>
      <c r="B19" s="26" t="s">
        <v>106</v>
      </c>
      <c r="C19" s="42"/>
      <c r="D19" s="42"/>
      <c r="E19" s="42"/>
      <c r="F19" s="42"/>
      <c r="G19" s="42"/>
      <c r="H19" s="42"/>
      <c r="I19" s="42"/>
    </row>
    <row r="20" spans="1:11" ht="46.5" customHeight="1">
      <c r="A20" s="48">
        <v>3</v>
      </c>
      <c r="B20" s="120" t="s">
        <v>108</v>
      </c>
      <c r="C20" s="42"/>
      <c r="D20" s="42"/>
      <c r="E20" s="42"/>
      <c r="F20" s="42"/>
      <c r="G20" s="42"/>
      <c r="H20" s="42"/>
      <c r="I20" s="42"/>
    </row>
    <row r="21" spans="1:11">
      <c r="A21" s="42">
        <v>4</v>
      </c>
      <c r="B21" s="26" t="s">
        <v>107</v>
      </c>
      <c r="C21" s="42">
        <v>4</v>
      </c>
      <c r="D21" s="42">
        <v>4</v>
      </c>
      <c r="E21" s="42">
        <v>2</v>
      </c>
      <c r="F21" s="42">
        <v>2</v>
      </c>
      <c r="G21" s="42">
        <v>5</v>
      </c>
      <c r="H21" s="42">
        <v>2</v>
      </c>
      <c r="I21" s="42">
        <v>3</v>
      </c>
    </row>
    <row r="22" spans="1:11">
      <c r="A22" s="26"/>
      <c r="B22" s="26" t="s">
        <v>26</v>
      </c>
      <c r="C22" s="42"/>
      <c r="D22" s="42"/>
      <c r="E22" s="42"/>
      <c r="F22" s="42"/>
      <c r="G22" s="42"/>
      <c r="H22" s="42"/>
      <c r="I22" s="42"/>
      <c r="K22" s="49"/>
    </row>
    <row r="23" spans="1:11">
      <c r="A23" s="26"/>
      <c r="B23" s="46" t="s">
        <v>40</v>
      </c>
      <c r="C23" s="46">
        <f>SUM(C24:C25)</f>
        <v>10</v>
      </c>
      <c r="D23" s="46" t="e">
        <f>#N/A</f>
        <v>#N/A</v>
      </c>
      <c r="E23" s="46" t="e">
        <f>#N/A</f>
        <v>#N/A</v>
      </c>
      <c r="F23" s="46" t="e">
        <f>#N/A</f>
        <v>#N/A</v>
      </c>
      <c r="G23" s="46" t="e">
        <f>#N/A</f>
        <v>#N/A</v>
      </c>
      <c r="H23" s="46" t="e">
        <f>#N/A</f>
        <v>#N/A</v>
      </c>
      <c r="I23" s="46" t="e">
        <f>#N/A</f>
        <v>#N/A</v>
      </c>
    </row>
    <row r="24" spans="1:11">
      <c r="A24" s="42">
        <v>1</v>
      </c>
      <c r="B24" s="26" t="s">
        <v>41</v>
      </c>
      <c r="C24" s="42">
        <v>6</v>
      </c>
      <c r="D24" s="42">
        <v>5</v>
      </c>
      <c r="E24" s="42">
        <v>6</v>
      </c>
      <c r="F24" s="42">
        <v>5</v>
      </c>
      <c r="G24" s="42">
        <v>4</v>
      </c>
      <c r="H24" s="42">
        <v>5</v>
      </c>
      <c r="I24" s="42">
        <v>7</v>
      </c>
    </row>
    <row r="25" spans="1:11">
      <c r="A25" s="42">
        <v>2</v>
      </c>
      <c r="B25" s="26" t="s">
        <v>46</v>
      </c>
      <c r="C25" s="42">
        <v>4</v>
      </c>
      <c r="D25" s="42">
        <v>5</v>
      </c>
      <c r="E25" s="42">
        <v>4</v>
      </c>
      <c r="F25" s="42">
        <v>5</v>
      </c>
      <c r="G25" s="42">
        <v>6</v>
      </c>
      <c r="H25" s="42">
        <v>5</v>
      </c>
      <c r="I25" s="42">
        <v>3</v>
      </c>
    </row>
    <row r="26" spans="1:11" ht="48">
      <c r="A26" s="42">
        <v>3</v>
      </c>
      <c r="B26" s="120" t="s">
        <v>110</v>
      </c>
      <c r="C26" s="50"/>
      <c r="D26" s="50"/>
      <c r="E26" s="50"/>
      <c r="F26" s="50"/>
      <c r="G26" s="50"/>
      <c r="H26" s="50"/>
      <c r="I26" s="50"/>
    </row>
    <row r="27" spans="1:11">
      <c r="A27" s="50"/>
      <c r="B27" s="53" t="s">
        <v>43</v>
      </c>
      <c r="C27" s="53">
        <f>SUM(C23,C17,C8,C2)</f>
        <v>32</v>
      </c>
      <c r="D27" s="53" t="e">
        <f>#N/A</f>
        <v>#N/A</v>
      </c>
      <c r="E27" s="53" t="e">
        <f>#N/A</f>
        <v>#N/A</v>
      </c>
      <c r="F27" s="53" t="e">
        <f>#N/A</f>
        <v>#N/A</v>
      </c>
      <c r="G27" s="53" t="e">
        <f>#N/A</f>
        <v>#N/A</v>
      </c>
      <c r="H27" s="53" t="e">
        <f>#N/A</f>
        <v>#N/A</v>
      </c>
      <c r="I27" s="53" t="e">
        <f>#N/A</f>
        <v>#N/A</v>
      </c>
    </row>
    <row r="29" spans="1:11">
      <c r="B29" s="51" t="s">
        <v>142</v>
      </c>
    </row>
  </sheetData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orientation="portrait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C9" sqref="C9"/>
    </sheetView>
  </sheetViews>
  <sheetFormatPr defaultRowHeight="21.75"/>
  <cols>
    <col min="1" max="1" width="64.85546875" style="20" bestFit="1" customWidth="1"/>
    <col min="2" max="2" width="15.7109375" style="14" bestFit="1" customWidth="1"/>
    <col min="3" max="3" width="12" style="14" customWidth="1"/>
    <col min="4" max="4" width="7" style="14" customWidth="1"/>
    <col min="5" max="5" width="11.28515625" style="14" customWidth="1"/>
    <col min="6" max="6" width="5.5703125" style="14" customWidth="1"/>
    <col min="7" max="7" width="5.7109375" style="14" customWidth="1"/>
    <col min="8" max="8" width="15.140625" style="14" customWidth="1"/>
    <col min="9" max="9" width="4.5703125" style="14" customWidth="1"/>
    <col min="10" max="10" width="12.85546875" style="14" bestFit="1" customWidth="1"/>
    <col min="11" max="16384" width="9.140625" style="14"/>
  </cols>
  <sheetData>
    <row r="1" spans="1:10" ht="27.75">
      <c r="A1" s="13" t="s">
        <v>166</v>
      </c>
    </row>
    <row r="3" spans="1:10">
      <c r="A3" s="15" t="s">
        <v>164</v>
      </c>
      <c r="B3" s="16" t="s">
        <v>162</v>
      </c>
      <c r="C3" s="17"/>
      <c r="D3" s="17"/>
      <c r="E3" s="17"/>
      <c r="F3" s="17"/>
      <c r="G3" s="17"/>
      <c r="H3" s="17"/>
      <c r="I3" s="17"/>
      <c r="J3" s="17"/>
    </row>
    <row r="4" spans="1:10" s="23" customFormat="1">
      <c r="A4" s="21" t="s">
        <v>165</v>
      </c>
      <c r="B4" s="22" t="s">
        <v>158</v>
      </c>
      <c r="C4" s="22" t="s">
        <v>155</v>
      </c>
      <c r="D4" s="22" t="s">
        <v>153</v>
      </c>
      <c r="E4" s="22" t="s">
        <v>133</v>
      </c>
      <c r="F4" s="22" t="s">
        <v>132</v>
      </c>
      <c r="G4" s="22" t="s">
        <v>131</v>
      </c>
      <c r="H4" s="22" t="s">
        <v>156</v>
      </c>
      <c r="I4" s="22" t="s">
        <v>134</v>
      </c>
      <c r="J4" s="22" t="s">
        <v>163</v>
      </c>
    </row>
    <row r="5" spans="1:10">
      <c r="A5" s="18" t="s">
        <v>122</v>
      </c>
      <c r="B5" s="19"/>
      <c r="C5" s="19"/>
      <c r="D5" s="19">
        <v>1</v>
      </c>
      <c r="E5" s="19"/>
      <c r="F5" s="19"/>
      <c r="G5" s="19"/>
      <c r="H5" s="19"/>
      <c r="I5" s="19"/>
      <c r="J5" s="19">
        <v>1</v>
      </c>
    </row>
    <row r="6" spans="1:10">
      <c r="A6" s="18" t="s">
        <v>160</v>
      </c>
      <c r="B6" s="19"/>
      <c r="C6" s="19"/>
      <c r="D6" s="19"/>
      <c r="E6" s="19"/>
      <c r="F6" s="19"/>
      <c r="G6" s="19"/>
      <c r="H6" s="19"/>
      <c r="I6" s="19">
        <v>1</v>
      </c>
      <c r="J6" s="19">
        <v>1</v>
      </c>
    </row>
    <row r="7" spans="1:10">
      <c r="A7" s="18" t="s">
        <v>128</v>
      </c>
      <c r="B7" s="19"/>
      <c r="C7" s="19"/>
      <c r="D7" s="19"/>
      <c r="E7" s="19">
        <v>1</v>
      </c>
      <c r="F7" s="19"/>
      <c r="G7" s="19"/>
      <c r="H7" s="19"/>
      <c r="I7" s="19"/>
      <c r="J7" s="19">
        <v>1</v>
      </c>
    </row>
    <row r="8" spans="1:10">
      <c r="A8" s="18" t="s">
        <v>127</v>
      </c>
      <c r="B8" s="19"/>
      <c r="C8" s="19"/>
      <c r="D8" s="19"/>
      <c r="E8" s="19">
        <v>1</v>
      </c>
      <c r="F8" s="19"/>
      <c r="G8" s="19"/>
      <c r="H8" s="19"/>
      <c r="I8" s="19"/>
      <c r="J8" s="19">
        <v>1</v>
      </c>
    </row>
    <row r="9" spans="1:10">
      <c r="A9" s="18" t="s">
        <v>130</v>
      </c>
      <c r="B9" s="19"/>
      <c r="C9" s="19"/>
      <c r="D9" s="19"/>
      <c r="E9" s="19">
        <v>1</v>
      </c>
      <c r="F9" s="19"/>
      <c r="G9" s="19"/>
      <c r="H9" s="19"/>
      <c r="I9" s="19"/>
      <c r="J9" s="19">
        <v>1</v>
      </c>
    </row>
    <row r="10" spans="1:10">
      <c r="A10" s="18" t="s">
        <v>129</v>
      </c>
      <c r="B10" s="19"/>
      <c r="C10" s="19"/>
      <c r="D10" s="19"/>
      <c r="E10" s="19">
        <v>1</v>
      </c>
      <c r="F10" s="19"/>
      <c r="G10" s="19"/>
      <c r="H10" s="19"/>
      <c r="I10" s="19"/>
      <c r="J10" s="19">
        <v>1</v>
      </c>
    </row>
    <row r="11" spans="1:10">
      <c r="A11" s="18" t="s">
        <v>159</v>
      </c>
      <c r="B11" s="19"/>
      <c r="C11" s="19"/>
      <c r="D11" s="19"/>
      <c r="E11" s="19">
        <v>1</v>
      </c>
      <c r="F11" s="19"/>
      <c r="G11" s="19"/>
      <c r="H11" s="19"/>
      <c r="I11" s="19"/>
      <c r="J11" s="19">
        <v>1</v>
      </c>
    </row>
    <row r="12" spans="1:10">
      <c r="A12" s="18" t="s">
        <v>154</v>
      </c>
      <c r="B12" s="19"/>
      <c r="C12" s="19">
        <v>1</v>
      </c>
      <c r="D12" s="19"/>
      <c r="E12" s="19"/>
      <c r="F12" s="19"/>
      <c r="G12" s="19"/>
      <c r="H12" s="19"/>
      <c r="I12" s="19"/>
      <c r="J12" s="19">
        <v>1</v>
      </c>
    </row>
    <row r="13" spans="1:10" ht="43.5">
      <c r="A13" s="18" t="s">
        <v>143</v>
      </c>
      <c r="B13" s="19"/>
      <c r="C13" s="19"/>
      <c r="D13" s="19"/>
      <c r="E13" s="19"/>
      <c r="F13" s="19"/>
      <c r="G13" s="19">
        <v>1</v>
      </c>
      <c r="H13" s="19"/>
      <c r="I13" s="19"/>
      <c r="J13" s="19">
        <v>1</v>
      </c>
    </row>
    <row r="14" spans="1:10" ht="43.5">
      <c r="A14" s="18" t="s">
        <v>144</v>
      </c>
      <c r="B14" s="19"/>
      <c r="C14" s="19"/>
      <c r="D14" s="19"/>
      <c r="E14" s="19"/>
      <c r="F14" s="19"/>
      <c r="G14" s="19">
        <v>1</v>
      </c>
      <c r="H14" s="19"/>
      <c r="I14" s="19"/>
      <c r="J14" s="19">
        <v>1</v>
      </c>
    </row>
    <row r="15" spans="1:10">
      <c r="A15" s="18" t="s">
        <v>157</v>
      </c>
      <c r="B15" s="19">
        <v>1</v>
      </c>
      <c r="C15" s="19"/>
      <c r="D15" s="19"/>
      <c r="E15" s="19"/>
      <c r="F15" s="19"/>
      <c r="G15" s="19"/>
      <c r="H15" s="19"/>
      <c r="I15" s="19"/>
      <c r="J15" s="19">
        <v>1</v>
      </c>
    </row>
    <row r="16" spans="1:10">
      <c r="A16" s="18" t="s">
        <v>123</v>
      </c>
      <c r="B16" s="19"/>
      <c r="C16" s="19">
        <v>1</v>
      </c>
      <c r="D16" s="19"/>
      <c r="E16" s="19"/>
      <c r="F16" s="19"/>
      <c r="G16" s="19"/>
      <c r="H16" s="19"/>
      <c r="I16" s="19"/>
      <c r="J16" s="19">
        <v>1</v>
      </c>
    </row>
    <row r="17" spans="1:10" ht="43.5">
      <c r="A17" s="18" t="s">
        <v>145</v>
      </c>
      <c r="B17" s="19"/>
      <c r="C17" s="19"/>
      <c r="D17" s="19"/>
      <c r="E17" s="19"/>
      <c r="F17" s="19"/>
      <c r="G17" s="19">
        <v>1</v>
      </c>
      <c r="H17" s="19"/>
      <c r="I17" s="19"/>
      <c r="J17" s="19">
        <v>1</v>
      </c>
    </row>
    <row r="18" spans="1:10" ht="43.5">
      <c r="A18" s="18" t="s">
        <v>146</v>
      </c>
      <c r="B18" s="19"/>
      <c r="C18" s="19"/>
      <c r="D18" s="19"/>
      <c r="E18" s="19"/>
      <c r="F18" s="19"/>
      <c r="G18" s="19">
        <v>1</v>
      </c>
      <c r="H18" s="19"/>
      <c r="I18" s="19"/>
      <c r="J18" s="19">
        <v>1</v>
      </c>
    </row>
    <row r="19" spans="1:10">
      <c r="A19" s="18" t="s">
        <v>151</v>
      </c>
      <c r="B19" s="19"/>
      <c r="C19" s="19"/>
      <c r="D19" s="19"/>
      <c r="E19" s="19"/>
      <c r="F19" s="19"/>
      <c r="G19" s="19">
        <v>1</v>
      </c>
      <c r="H19" s="19"/>
      <c r="I19" s="19"/>
      <c r="J19" s="19">
        <v>1</v>
      </c>
    </row>
    <row r="20" spans="1:10">
      <c r="A20" s="18" t="s">
        <v>150</v>
      </c>
      <c r="B20" s="19"/>
      <c r="C20" s="19"/>
      <c r="D20" s="19">
        <v>1</v>
      </c>
      <c r="E20" s="19"/>
      <c r="F20" s="19"/>
      <c r="G20" s="19"/>
      <c r="H20" s="19"/>
      <c r="I20" s="19"/>
      <c r="J20" s="19">
        <v>1</v>
      </c>
    </row>
    <row r="21" spans="1:10">
      <c r="A21" s="18" t="s">
        <v>124</v>
      </c>
      <c r="B21" s="19"/>
      <c r="C21" s="19"/>
      <c r="D21" s="19"/>
      <c r="E21" s="19"/>
      <c r="F21" s="19"/>
      <c r="G21" s="19"/>
      <c r="H21" s="19">
        <v>1</v>
      </c>
      <c r="I21" s="19"/>
      <c r="J21" s="19">
        <v>1</v>
      </c>
    </row>
    <row r="22" spans="1:10">
      <c r="A22" s="18" t="s">
        <v>126</v>
      </c>
      <c r="B22" s="19"/>
      <c r="C22" s="19"/>
      <c r="D22" s="19"/>
      <c r="E22" s="19"/>
      <c r="F22" s="19">
        <v>1</v>
      </c>
      <c r="G22" s="19"/>
      <c r="H22" s="19"/>
      <c r="I22" s="19"/>
      <c r="J22" s="19">
        <v>1</v>
      </c>
    </row>
    <row r="23" spans="1:10">
      <c r="A23" s="18" t="s">
        <v>161</v>
      </c>
      <c r="B23" s="19"/>
      <c r="C23" s="19"/>
      <c r="D23" s="19"/>
      <c r="E23" s="19">
        <v>1</v>
      </c>
      <c r="F23" s="19"/>
      <c r="G23" s="19"/>
      <c r="H23" s="19"/>
      <c r="I23" s="19"/>
      <c r="J23" s="19">
        <v>1</v>
      </c>
    </row>
    <row r="24" spans="1:10">
      <c r="A24" s="18" t="s">
        <v>125</v>
      </c>
      <c r="B24" s="19"/>
      <c r="C24" s="19"/>
      <c r="D24" s="19"/>
      <c r="E24" s="19"/>
      <c r="F24" s="19"/>
      <c r="G24" s="19"/>
      <c r="H24" s="19">
        <v>1</v>
      </c>
      <c r="I24" s="19"/>
      <c r="J24" s="19">
        <v>1</v>
      </c>
    </row>
    <row r="25" spans="1:10">
      <c r="A25" s="18" t="s">
        <v>163</v>
      </c>
      <c r="B25" s="19">
        <v>1</v>
      </c>
      <c r="C25" s="19">
        <v>2</v>
      </c>
      <c r="D25" s="19">
        <v>2</v>
      </c>
      <c r="E25" s="19">
        <v>6</v>
      </c>
      <c r="F25" s="19">
        <v>1</v>
      </c>
      <c r="G25" s="19">
        <v>5</v>
      </c>
      <c r="H25" s="19">
        <v>2</v>
      </c>
      <c r="I25" s="19">
        <v>1</v>
      </c>
      <c r="J25" s="19">
        <v>20</v>
      </c>
    </row>
  </sheetData>
  <printOptions horizontalCentered="1"/>
  <pageMargins left="0.15748031496062992" right="0.15748031496062992" top="0.27559055118110237" bottom="0.35433070866141736" header="0.23622047244094491" footer="0.15748031496062992"/>
  <pageSetup paperSize="9" scale="85" orientation="landscape" verticalDpi="0" r:id="rId2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E25"/>
  <sheetViews>
    <sheetView topLeftCell="B7" zoomScale="90" zoomScaleNormal="90" workbookViewId="0">
      <selection activeCell="C9" sqref="C9:C11"/>
    </sheetView>
  </sheetViews>
  <sheetFormatPr defaultRowHeight="24"/>
  <cols>
    <col min="1" max="1" width="36.7109375" style="1" customWidth="1"/>
    <col min="2" max="2" width="37.5703125" style="1" customWidth="1"/>
    <col min="3" max="3" width="39.5703125" style="7" customWidth="1"/>
    <col min="4" max="4" width="51.85546875" style="7" customWidth="1"/>
    <col min="5" max="5" width="44" style="1" customWidth="1"/>
    <col min="6" max="6" width="67.7109375" style="1" customWidth="1"/>
    <col min="7" max="16384" width="9.140625" style="1"/>
  </cols>
  <sheetData>
    <row r="1" spans="1:5">
      <c r="A1" s="261" t="s">
        <v>82</v>
      </c>
      <c r="B1" s="262"/>
      <c r="C1" s="262"/>
      <c r="D1" s="262"/>
      <c r="E1" s="262"/>
    </row>
    <row r="2" spans="1:5">
      <c r="A2" s="218" t="s">
        <v>61</v>
      </c>
      <c r="B2" s="218" t="s">
        <v>58</v>
      </c>
      <c r="C2" s="218" t="s">
        <v>66</v>
      </c>
      <c r="D2" s="218" t="s">
        <v>67</v>
      </c>
      <c r="E2" s="218" t="s">
        <v>68</v>
      </c>
    </row>
    <row r="3" spans="1:5">
      <c r="A3" s="264"/>
      <c r="B3" s="264"/>
      <c r="C3" s="264"/>
      <c r="D3" s="264"/>
      <c r="E3" s="264"/>
    </row>
    <row r="4" spans="1:5" ht="72">
      <c r="A4" s="66" t="s">
        <v>59</v>
      </c>
      <c r="B4" s="24" t="s">
        <v>62</v>
      </c>
      <c r="C4" s="265" t="s">
        <v>55</v>
      </c>
      <c r="D4" s="25" t="s">
        <v>49</v>
      </c>
      <c r="E4" s="24" t="s">
        <v>69</v>
      </c>
    </row>
    <row r="5" spans="1:5" ht="48">
      <c r="A5" s="26"/>
      <c r="B5" s="26"/>
      <c r="C5" s="266"/>
      <c r="D5" s="27" t="s">
        <v>7</v>
      </c>
      <c r="E5" s="28" t="s">
        <v>81</v>
      </c>
    </row>
    <row r="6" spans="1:5" ht="48">
      <c r="A6" s="26"/>
      <c r="B6" s="26"/>
      <c r="C6" s="27"/>
      <c r="D6" s="33" t="s">
        <v>22</v>
      </c>
      <c r="E6" s="28" t="s">
        <v>77</v>
      </c>
    </row>
    <row r="7" spans="1:5" ht="48">
      <c r="A7" s="26"/>
      <c r="B7" s="26"/>
      <c r="C7" s="27" t="s">
        <v>56</v>
      </c>
      <c r="D7" s="27" t="s">
        <v>50</v>
      </c>
      <c r="E7" s="28" t="s">
        <v>79</v>
      </c>
    </row>
    <row r="8" spans="1:5" ht="72">
      <c r="A8" s="26"/>
      <c r="B8" s="26"/>
      <c r="C8" s="28"/>
      <c r="D8" s="28" t="s">
        <v>19</v>
      </c>
      <c r="E8" s="65" t="s">
        <v>190</v>
      </c>
    </row>
    <row r="9" spans="1:5" ht="48">
      <c r="A9" s="26"/>
      <c r="B9" s="26"/>
      <c r="C9" s="263" t="s">
        <v>57</v>
      </c>
      <c r="D9" s="27" t="s">
        <v>8</v>
      </c>
      <c r="E9" s="28" t="s">
        <v>71</v>
      </c>
    </row>
    <row r="10" spans="1:5" ht="48">
      <c r="A10" s="26"/>
      <c r="B10" s="26"/>
      <c r="C10" s="263"/>
      <c r="D10" s="27" t="s">
        <v>9</v>
      </c>
      <c r="E10" s="28" t="s">
        <v>72</v>
      </c>
    </row>
    <row r="11" spans="1:5" ht="48">
      <c r="A11" s="26"/>
      <c r="B11" s="26"/>
      <c r="C11" s="263"/>
      <c r="D11" s="27" t="s">
        <v>51</v>
      </c>
      <c r="E11" s="28" t="s">
        <v>74</v>
      </c>
    </row>
    <row r="12" spans="1:5" ht="72">
      <c r="A12" s="26"/>
      <c r="B12" s="26"/>
      <c r="C12" s="28"/>
      <c r="D12" s="27" t="s">
        <v>10</v>
      </c>
      <c r="E12" s="28" t="s">
        <v>73</v>
      </c>
    </row>
    <row r="13" spans="1:5">
      <c r="A13" s="26"/>
      <c r="B13" s="26"/>
      <c r="C13" s="28"/>
      <c r="D13" s="27"/>
      <c r="E13" s="28" t="s">
        <v>76</v>
      </c>
    </row>
    <row r="14" spans="1:5" ht="72">
      <c r="A14" s="26"/>
      <c r="B14" s="26"/>
      <c r="C14" s="28"/>
      <c r="D14" s="27"/>
      <c r="E14" s="28" t="s">
        <v>80</v>
      </c>
    </row>
    <row r="15" spans="1:5">
      <c r="A15" s="26"/>
      <c r="B15" s="26"/>
      <c r="C15" s="28"/>
      <c r="D15" s="27"/>
      <c r="E15" s="28" t="s">
        <v>75</v>
      </c>
    </row>
    <row r="16" spans="1:5" ht="48">
      <c r="A16" s="26"/>
      <c r="B16" s="26"/>
      <c r="C16" s="28" t="s">
        <v>54</v>
      </c>
      <c r="D16" s="33" t="s">
        <v>23</v>
      </c>
      <c r="E16" s="28"/>
    </row>
    <row r="17" spans="1:5">
      <c r="A17" s="26"/>
      <c r="B17" s="26"/>
      <c r="C17" s="28"/>
      <c r="D17" s="33" t="s">
        <v>24</v>
      </c>
      <c r="E17" s="28"/>
    </row>
    <row r="18" spans="1:5" ht="48">
      <c r="A18" s="26"/>
      <c r="B18" s="26"/>
      <c r="C18" s="28"/>
      <c r="D18" s="33" t="s">
        <v>25</v>
      </c>
      <c r="E18" s="28"/>
    </row>
    <row r="19" spans="1:5">
      <c r="A19" s="26"/>
      <c r="B19" s="26"/>
      <c r="C19" s="28"/>
      <c r="D19" s="33" t="s">
        <v>24</v>
      </c>
      <c r="E19" s="28"/>
    </row>
    <row r="20" spans="1:5" ht="48">
      <c r="A20" s="26"/>
      <c r="B20" s="26"/>
      <c r="C20" s="28"/>
      <c r="D20" s="33" t="s">
        <v>25</v>
      </c>
      <c r="E20" s="28"/>
    </row>
    <row r="21" spans="1:5" ht="72">
      <c r="A21" s="26"/>
      <c r="B21" s="28" t="s">
        <v>65</v>
      </c>
      <c r="C21" s="28"/>
      <c r="D21" s="33" t="s">
        <v>21</v>
      </c>
      <c r="E21" s="28" t="s">
        <v>78</v>
      </c>
    </row>
    <row r="22" spans="1:5" ht="48">
      <c r="A22" s="28" t="s">
        <v>60</v>
      </c>
      <c r="B22" s="43" t="s">
        <v>63</v>
      </c>
      <c r="C22" s="67" t="s">
        <v>53</v>
      </c>
      <c r="D22" s="33" t="s">
        <v>20</v>
      </c>
      <c r="E22" s="28" t="s">
        <v>70</v>
      </c>
    </row>
    <row r="23" spans="1:5" ht="48">
      <c r="A23" s="26"/>
      <c r="B23" s="26"/>
      <c r="C23" s="67"/>
      <c r="D23" s="27" t="s">
        <v>11</v>
      </c>
      <c r="E23" s="28"/>
    </row>
    <row r="24" spans="1:5" ht="96">
      <c r="A24" s="26"/>
      <c r="B24" s="28" t="s">
        <v>64</v>
      </c>
      <c r="C24" s="28"/>
      <c r="D24" s="27" t="s">
        <v>12</v>
      </c>
      <c r="E24" s="28"/>
    </row>
    <row r="25" spans="1:5">
      <c r="A25" s="68"/>
      <c r="B25" s="68"/>
      <c r="C25" s="29"/>
      <c r="D25" s="30" t="s">
        <v>48</v>
      </c>
      <c r="E25" s="29"/>
    </row>
  </sheetData>
  <mergeCells count="8">
    <mergeCell ref="A1:E1"/>
    <mergeCell ref="C9:C11"/>
    <mergeCell ref="E2:E3"/>
    <mergeCell ref="D2:D3"/>
    <mergeCell ref="B2:B3"/>
    <mergeCell ref="A2:A3"/>
    <mergeCell ref="C2:C3"/>
    <mergeCell ref="C4:C5"/>
  </mergeCells>
  <phoneticPr fontId="2" type="noConversion"/>
  <printOptions horizontalCentered="1"/>
  <pageMargins left="0.2" right="0.2" top="0.85" bottom="0.68" header="0.5" footer="0.5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25"/>
  <sheetViews>
    <sheetView topLeftCell="A19" zoomScale="90" zoomScaleNormal="90" workbookViewId="0">
      <selection activeCell="M4" sqref="M4"/>
    </sheetView>
  </sheetViews>
  <sheetFormatPr defaultColWidth="20" defaultRowHeight="24"/>
  <cols>
    <col min="1" max="1" width="30.42578125" style="7" customWidth="1"/>
    <col min="2" max="2" width="36.28515625" style="7" bestFit="1" customWidth="1"/>
    <col min="3" max="3" width="27" style="7" customWidth="1"/>
    <col min="4" max="4" width="13.28515625" style="6" customWidth="1"/>
    <col min="5" max="7" width="11.7109375" style="6" hidden="1" customWidth="1"/>
    <col min="8" max="8" width="10.7109375" style="6" customWidth="1"/>
    <col min="9" max="9" width="10.7109375" style="6" hidden="1" customWidth="1"/>
    <col min="10" max="10" width="10.7109375" style="6" customWidth="1"/>
    <col min="11" max="11" width="10.7109375" style="6" hidden="1" customWidth="1"/>
    <col min="12" max="13" width="10.7109375" style="6" customWidth="1"/>
    <col min="14" max="14" width="21.7109375" style="6" customWidth="1"/>
    <col min="15" max="15" width="24.7109375" style="7" customWidth="1"/>
    <col min="16" max="16" width="23.7109375" style="7" customWidth="1"/>
    <col min="17" max="17" width="20" style="7" customWidth="1"/>
    <col min="18" max="16384" width="20" style="7"/>
  </cols>
  <sheetData>
    <row r="1" spans="1:17" s="6" customFormat="1" ht="34.5" customHeight="1">
      <c r="A1" s="218" t="s">
        <v>167</v>
      </c>
      <c r="B1" s="218" t="s">
        <v>1</v>
      </c>
      <c r="C1" s="218" t="s">
        <v>115</v>
      </c>
      <c r="D1" s="218" t="s">
        <v>119</v>
      </c>
      <c r="E1" s="200" t="s">
        <v>136</v>
      </c>
      <c r="F1" s="200"/>
      <c r="G1" s="200"/>
      <c r="H1" s="200" t="s">
        <v>213</v>
      </c>
      <c r="I1" s="200"/>
      <c r="J1" s="200"/>
      <c r="K1" s="200"/>
      <c r="L1" s="200"/>
      <c r="M1" s="200"/>
      <c r="N1" s="218" t="s">
        <v>88</v>
      </c>
      <c r="O1" s="218" t="s">
        <v>204</v>
      </c>
      <c r="P1" s="218" t="s">
        <v>68</v>
      </c>
      <c r="Q1" s="218" t="s">
        <v>88</v>
      </c>
    </row>
    <row r="2" spans="1:17" s="9" customFormat="1" ht="39" customHeight="1">
      <c r="A2" s="219"/>
      <c r="B2" s="219"/>
      <c r="C2" s="219"/>
      <c r="D2" s="219"/>
      <c r="E2" s="70">
        <v>2554</v>
      </c>
      <c r="F2" s="70">
        <v>2555</v>
      </c>
      <c r="G2" s="70">
        <v>2556</v>
      </c>
      <c r="H2" s="267">
        <v>2557</v>
      </c>
      <c r="I2" s="268"/>
      <c r="J2" s="267">
        <v>2558</v>
      </c>
      <c r="K2" s="268"/>
      <c r="L2" s="267">
        <v>2559</v>
      </c>
      <c r="M2" s="268"/>
      <c r="N2" s="219"/>
      <c r="O2" s="219"/>
      <c r="P2" s="219"/>
      <c r="Q2" s="219"/>
    </row>
    <row r="3" spans="1:17" s="9" customFormat="1" ht="39" customHeight="1">
      <c r="A3" s="238"/>
      <c r="B3" s="238"/>
      <c r="C3" s="238"/>
      <c r="D3" s="238"/>
      <c r="E3" s="69"/>
      <c r="F3" s="69"/>
      <c r="G3" s="69"/>
      <c r="H3" s="69" t="s">
        <v>191</v>
      </c>
      <c r="I3" s="69" t="s">
        <v>192</v>
      </c>
      <c r="J3" s="69" t="s">
        <v>191</v>
      </c>
      <c r="K3" s="69" t="s">
        <v>192</v>
      </c>
      <c r="L3" s="69" t="s">
        <v>191</v>
      </c>
      <c r="M3" s="69" t="s">
        <v>192</v>
      </c>
      <c r="N3" s="238"/>
      <c r="O3" s="238"/>
      <c r="P3" s="238"/>
      <c r="Q3" s="238"/>
    </row>
    <row r="4" spans="1:17" s="9" customFormat="1" ht="81.75" customHeight="1">
      <c r="A4" s="179" t="s">
        <v>195</v>
      </c>
      <c r="B4" s="175" t="s">
        <v>194</v>
      </c>
      <c r="C4" s="182" t="s">
        <v>197</v>
      </c>
      <c r="D4" s="71" t="s">
        <v>168</v>
      </c>
      <c r="E4" s="172" t="s">
        <v>200</v>
      </c>
      <c r="F4" s="172" t="s">
        <v>201</v>
      </c>
      <c r="G4" s="172" t="s">
        <v>200</v>
      </c>
      <c r="H4" s="8">
        <v>4</v>
      </c>
      <c r="I4" s="8">
        <v>4</v>
      </c>
      <c r="J4" s="8">
        <v>5</v>
      </c>
      <c r="K4" s="8"/>
      <c r="L4" s="8">
        <v>5</v>
      </c>
      <c r="M4" s="8"/>
      <c r="N4" s="178" t="s">
        <v>203</v>
      </c>
      <c r="O4" s="186" t="s">
        <v>215</v>
      </c>
      <c r="P4" s="185"/>
      <c r="Q4" s="177"/>
    </row>
    <row r="5" spans="1:17" s="9" customFormat="1" ht="53.25" customHeight="1">
      <c r="A5" s="180"/>
      <c r="B5" s="182" t="s">
        <v>193</v>
      </c>
      <c r="C5" s="186" t="s">
        <v>198</v>
      </c>
      <c r="D5" s="71" t="s">
        <v>47</v>
      </c>
      <c r="E5" s="171"/>
      <c r="F5" s="172"/>
      <c r="G5" s="172"/>
      <c r="H5" s="8">
        <v>80</v>
      </c>
      <c r="I5" s="8"/>
      <c r="J5" s="8">
        <v>85</v>
      </c>
      <c r="K5" s="8"/>
      <c r="L5" s="8">
        <v>85</v>
      </c>
      <c r="M5" s="8"/>
      <c r="N5" s="178" t="s">
        <v>203</v>
      </c>
      <c r="O5" s="186"/>
      <c r="P5" s="185"/>
      <c r="Q5" s="177"/>
    </row>
    <row r="6" spans="1:17" ht="30" customHeight="1">
      <c r="A6" s="180"/>
      <c r="B6" s="181"/>
      <c r="C6" s="186" t="s">
        <v>352</v>
      </c>
      <c r="D6" s="8" t="s">
        <v>120</v>
      </c>
      <c r="E6" s="171"/>
      <c r="F6" s="172"/>
      <c r="G6" s="172"/>
      <c r="H6" s="8">
        <v>5</v>
      </c>
      <c r="I6" s="8">
        <v>4</v>
      </c>
      <c r="J6" s="8">
        <v>5</v>
      </c>
      <c r="K6" s="8"/>
      <c r="L6" s="8">
        <v>5</v>
      </c>
      <c r="M6" s="8"/>
      <c r="N6" s="178" t="s">
        <v>131</v>
      </c>
      <c r="O6" s="186" t="s">
        <v>216</v>
      </c>
      <c r="P6" s="186" t="s">
        <v>237</v>
      </c>
      <c r="Q6" s="8" t="s">
        <v>153</v>
      </c>
    </row>
    <row r="7" spans="1:17" ht="50.25" customHeight="1">
      <c r="A7" s="180"/>
      <c r="B7" s="181"/>
      <c r="C7" s="186" t="s">
        <v>353</v>
      </c>
      <c r="D7" s="8" t="s">
        <v>120</v>
      </c>
      <c r="E7" s="173"/>
      <c r="F7" s="172"/>
      <c r="G7" s="172"/>
      <c r="H7" s="8">
        <v>5</v>
      </c>
      <c r="I7" s="8">
        <v>4</v>
      </c>
      <c r="J7" s="8">
        <v>5</v>
      </c>
      <c r="K7" s="8"/>
      <c r="L7" s="8">
        <v>5</v>
      </c>
      <c r="M7" s="8"/>
      <c r="N7" s="8" t="s">
        <v>153</v>
      </c>
      <c r="O7" s="186" t="s">
        <v>217</v>
      </c>
      <c r="P7" s="84" t="s">
        <v>238</v>
      </c>
      <c r="Q7" s="8" t="s">
        <v>155</v>
      </c>
    </row>
    <row r="8" spans="1:17" ht="90" customHeight="1">
      <c r="A8" s="180"/>
      <c r="B8" s="181"/>
      <c r="C8" s="186" t="s">
        <v>354</v>
      </c>
      <c r="D8" s="8" t="s">
        <v>168</v>
      </c>
      <c r="E8" s="173"/>
      <c r="F8" s="173"/>
      <c r="G8" s="173"/>
      <c r="H8" s="8">
        <v>5</v>
      </c>
      <c r="I8" s="8"/>
      <c r="J8" s="8">
        <v>5</v>
      </c>
      <c r="K8" s="8"/>
      <c r="L8" s="8">
        <v>5</v>
      </c>
      <c r="M8" s="8"/>
      <c r="N8" s="8" t="s">
        <v>212</v>
      </c>
      <c r="O8" s="186" t="s">
        <v>218</v>
      </c>
      <c r="P8" s="175" t="s">
        <v>214</v>
      </c>
      <c r="Q8" s="8"/>
    </row>
    <row r="9" spans="1:17" ht="30" customHeight="1">
      <c r="A9" s="179" t="s">
        <v>196</v>
      </c>
      <c r="B9" s="178" t="s">
        <v>113</v>
      </c>
      <c r="C9" s="175" t="s">
        <v>118</v>
      </c>
      <c r="D9" s="71" t="s">
        <v>120</v>
      </c>
      <c r="E9" s="183"/>
      <c r="F9" s="183"/>
      <c r="G9" s="183">
        <v>3.8</v>
      </c>
      <c r="H9" s="71">
        <v>4.25</v>
      </c>
      <c r="I9" s="71">
        <v>3.19</v>
      </c>
      <c r="J9" s="71">
        <v>4.51</v>
      </c>
      <c r="K9" s="71"/>
      <c r="L9" s="71">
        <v>4.75</v>
      </c>
      <c r="M9" s="71"/>
      <c r="N9" s="183" t="s">
        <v>153</v>
      </c>
      <c r="O9" s="186"/>
      <c r="P9" s="186"/>
      <c r="Q9" s="8" t="s">
        <v>131</v>
      </c>
    </row>
    <row r="10" spans="1:17" ht="90" customHeight="1">
      <c r="A10" s="180"/>
      <c r="B10" s="181"/>
      <c r="C10" s="186" t="s">
        <v>205</v>
      </c>
      <c r="D10" s="71" t="s">
        <v>168</v>
      </c>
      <c r="E10" s="184"/>
      <c r="F10" s="184"/>
      <c r="G10" s="184"/>
      <c r="H10" s="71">
        <v>5</v>
      </c>
      <c r="I10" s="71"/>
      <c r="J10" s="71">
        <v>5</v>
      </c>
      <c r="K10" s="71"/>
      <c r="L10" s="71">
        <v>5</v>
      </c>
      <c r="M10" s="71"/>
      <c r="N10" s="71" t="s">
        <v>153</v>
      </c>
      <c r="O10" s="186"/>
      <c r="P10" s="176"/>
      <c r="Q10" s="8" t="s">
        <v>155</v>
      </c>
    </row>
    <row r="11" spans="1:17" ht="90" customHeight="1">
      <c r="A11" s="180"/>
      <c r="B11" s="181"/>
      <c r="C11" s="175" t="s">
        <v>206</v>
      </c>
      <c r="D11" s="71" t="s">
        <v>168</v>
      </c>
      <c r="E11" s="184"/>
      <c r="F11" s="184"/>
      <c r="G11" s="184"/>
      <c r="H11" s="71">
        <v>5</v>
      </c>
      <c r="I11" s="71"/>
      <c r="J11" s="71">
        <v>5</v>
      </c>
      <c r="K11" s="71"/>
      <c r="L11" s="71">
        <v>5</v>
      </c>
      <c r="M11" s="71"/>
      <c r="N11" s="71" t="s">
        <v>211</v>
      </c>
      <c r="O11" s="186" t="s">
        <v>219</v>
      </c>
      <c r="P11" s="186"/>
      <c r="Q11" s="8"/>
    </row>
    <row r="12" spans="1:17" ht="126.75" customHeight="1">
      <c r="A12" s="180"/>
      <c r="B12" s="181"/>
      <c r="C12" s="175" t="s">
        <v>207</v>
      </c>
      <c r="D12" s="71" t="s">
        <v>168</v>
      </c>
      <c r="E12" s="184"/>
      <c r="F12" s="184"/>
      <c r="G12" s="184"/>
      <c r="H12" s="71">
        <v>4</v>
      </c>
      <c r="I12" s="71"/>
      <c r="J12" s="71">
        <v>5</v>
      </c>
      <c r="K12" s="71"/>
      <c r="L12" s="71">
        <v>5</v>
      </c>
      <c r="M12" s="71"/>
      <c r="N12" s="8" t="s">
        <v>158</v>
      </c>
      <c r="O12" s="175" t="s">
        <v>220</v>
      </c>
      <c r="P12" s="186"/>
      <c r="Q12" s="8"/>
    </row>
    <row r="13" spans="1:17" ht="90" customHeight="1">
      <c r="A13" s="180"/>
      <c r="B13" s="181"/>
      <c r="C13" s="175" t="s">
        <v>225</v>
      </c>
      <c r="D13" s="71" t="s">
        <v>168</v>
      </c>
      <c r="E13" s="184"/>
      <c r="F13" s="184"/>
      <c r="G13" s="184"/>
      <c r="H13" s="71">
        <v>5</v>
      </c>
      <c r="I13" s="71">
        <v>5</v>
      </c>
      <c r="J13" s="71">
        <v>5</v>
      </c>
      <c r="K13" s="71"/>
      <c r="L13" s="71">
        <v>5</v>
      </c>
      <c r="M13" s="71"/>
      <c r="N13" s="8" t="s">
        <v>208</v>
      </c>
      <c r="O13" s="182"/>
      <c r="P13" s="186"/>
      <c r="Q13" s="8"/>
    </row>
    <row r="14" spans="1:17" ht="90" customHeight="1">
      <c r="A14" s="180"/>
      <c r="B14" s="181"/>
      <c r="C14" s="175" t="s">
        <v>229</v>
      </c>
      <c r="D14" s="71" t="s">
        <v>168</v>
      </c>
      <c r="E14" s="184"/>
      <c r="F14" s="184"/>
      <c r="G14" s="184"/>
      <c r="H14" s="71">
        <v>5</v>
      </c>
      <c r="I14" s="71">
        <v>5</v>
      </c>
      <c r="J14" s="71">
        <v>5</v>
      </c>
      <c r="K14" s="71"/>
      <c r="L14" s="71">
        <v>5</v>
      </c>
      <c r="M14" s="71"/>
      <c r="N14" s="8" t="s">
        <v>208</v>
      </c>
      <c r="O14" s="176"/>
      <c r="P14" s="186"/>
      <c r="Q14" s="8"/>
    </row>
    <row r="15" spans="1:17" ht="90" customHeight="1">
      <c r="A15" s="180"/>
      <c r="B15" s="181"/>
      <c r="C15" s="175" t="s">
        <v>226</v>
      </c>
      <c r="D15" s="71" t="s">
        <v>168</v>
      </c>
      <c r="E15" s="184"/>
      <c r="F15" s="184"/>
      <c r="G15" s="184"/>
      <c r="H15" s="71">
        <v>5</v>
      </c>
      <c r="I15" s="71"/>
      <c r="J15" s="71">
        <v>5</v>
      </c>
      <c r="K15" s="71"/>
      <c r="L15" s="71">
        <v>5</v>
      </c>
      <c r="M15" s="71"/>
      <c r="N15" s="8" t="s">
        <v>209</v>
      </c>
      <c r="O15" s="186" t="s">
        <v>221</v>
      </c>
      <c r="P15" s="186"/>
      <c r="Q15" s="8"/>
    </row>
    <row r="16" spans="1:17" ht="100.5" customHeight="1">
      <c r="A16" s="180"/>
      <c r="B16" s="181"/>
      <c r="C16" s="175" t="s">
        <v>227</v>
      </c>
      <c r="D16" s="71" t="s">
        <v>168</v>
      </c>
      <c r="E16" s="184"/>
      <c r="F16" s="184"/>
      <c r="G16" s="184"/>
      <c r="H16" s="71">
        <v>4</v>
      </c>
      <c r="I16" s="71"/>
      <c r="J16" s="71">
        <v>5</v>
      </c>
      <c r="K16" s="71"/>
      <c r="L16" s="71">
        <v>5</v>
      </c>
      <c r="M16" s="71"/>
      <c r="N16" s="71" t="s">
        <v>210</v>
      </c>
      <c r="O16" s="186" t="s">
        <v>222</v>
      </c>
      <c r="P16" s="186"/>
      <c r="Q16" s="8"/>
    </row>
    <row r="17" spans="1:17" ht="100.5" customHeight="1">
      <c r="A17" s="180"/>
      <c r="B17" s="181"/>
      <c r="C17" s="175" t="s">
        <v>230</v>
      </c>
      <c r="D17" s="71" t="s">
        <v>168</v>
      </c>
      <c r="E17" s="184"/>
      <c r="F17" s="184"/>
      <c r="G17" s="184"/>
      <c r="H17" s="71">
        <v>3</v>
      </c>
      <c r="I17" s="71"/>
      <c r="J17" s="71">
        <v>4</v>
      </c>
      <c r="K17" s="71"/>
      <c r="L17" s="71">
        <v>5</v>
      </c>
      <c r="M17" s="71"/>
      <c r="N17" s="71" t="s">
        <v>131</v>
      </c>
      <c r="O17" s="175" t="s">
        <v>233</v>
      </c>
      <c r="P17" s="186" t="s">
        <v>152</v>
      </c>
      <c r="Q17" s="8"/>
    </row>
    <row r="18" spans="1:17" ht="100.5" customHeight="1">
      <c r="A18" s="180"/>
      <c r="B18" s="181"/>
      <c r="C18" s="175" t="s">
        <v>232</v>
      </c>
      <c r="D18" s="71" t="s">
        <v>168</v>
      </c>
      <c r="E18" s="184"/>
      <c r="F18" s="184"/>
      <c r="G18" s="184"/>
      <c r="H18" s="71">
        <v>3</v>
      </c>
      <c r="I18" s="71"/>
      <c r="J18" s="71">
        <v>4</v>
      </c>
      <c r="K18" s="71"/>
      <c r="L18" s="71">
        <v>5</v>
      </c>
      <c r="M18" s="71"/>
      <c r="N18" s="71" t="s">
        <v>153</v>
      </c>
      <c r="O18" s="176"/>
      <c r="P18" s="186" t="s">
        <v>149</v>
      </c>
      <c r="Q18" s="8"/>
    </row>
    <row r="19" spans="1:17" ht="144" customHeight="1">
      <c r="A19" s="180"/>
      <c r="B19" s="181"/>
      <c r="C19" s="175" t="s">
        <v>231</v>
      </c>
      <c r="D19" s="8" t="s">
        <v>47</v>
      </c>
      <c r="E19" s="178"/>
      <c r="F19" s="178"/>
      <c r="G19" s="178">
        <v>72.44</v>
      </c>
      <c r="H19" s="8">
        <v>4.25</v>
      </c>
      <c r="I19" s="8"/>
      <c r="J19" s="8">
        <v>4.51</v>
      </c>
      <c r="K19" s="8"/>
      <c r="L19" s="8">
        <v>4.75</v>
      </c>
      <c r="M19" s="8"/>
      <c r="N19" s="178" t="s">
        <v>153</v>
      </c>
      <c r="O19" s="175"/>
      <c r="P19" s="186"/>
      <c r="Q19" s="8" t="s">
        <v>158</v>
      </c>
    </row>
    <row r="20" spans="1:17" ht="58.5" customHeight="1">
      <c r="A20" s="174" t="s">
        <v>199</v>
      </c>
      <c r="B20" s="179" t="s">
        <v>114</v>
      </c>
      <c r="C20" s="175" t="s">
        <v>135</v>
      </c>
      <c r="D20" s="175" t="s">
        <v>47</v>
      </c>
      <c r="E20" s="175"/>
      <c r="F20" s="175"/>
      <c r="G20" s="175">
        <v>80</v>
      </c>
      <c r="H20" s="175">
        <v>100</v>
      </c>
      <c r="I20" s="187">
        <v>85</v>
      </c>
      <c r="J20" s="175">
        <v>100</v>
      </c>
      <c r="K20" s="175"/>
      <c r="L20" s="175">
        <v>100</v>
      </c>
      <c r="M20" s="175"/>
      <c r="N20" s="8" t="s">
        <v>133</v>
      </c>
      <c r="O20" s="186" t="s">
        <v>234</v>
      </c>
      <c r="P20" s="186"/>
      <c r="Q20" s="8" t="s">
        <v>133</v>
      </c>
    </row>
    <row r="21" spans="1:17" ht="54" customHeight="1">
      <c r="A21" s="174"/>
      <c r="B21" s="180"/>
      <c r="C21" s="182"/>
      <c r="D21" s="182"/>
      <c r="E21" s="182"/>
      <c r="F21" s="182"/>
      <c r="G21" s="182"/>
      <c r="H21" s="182"/>
      <c r="I21" s="188"/>
      <c r="J21" s="182"/>
      <c r="K21" s="182"/>
      <c r="L21" s="182"/>
      <c r="M21" s="182"/>
      <c r="N21" s="8"/>
      <c r="O21" s="186" t="s">
        <v>147</v>
      </c>
      <c r="P21" s="186"/>
      <c r="Q21" s="8"/>
    </row>
    <row r="22" spans="1:17" ht="102" customHeight="1">
      <c r="A22" s="174"/>
      <c r="B22" s="180"/>
      <c r="C22" s="182"/>
      <c r="D22" s="182"/>
      <c r="E22" s="182"/>
      <c r="F22" s="182"/>
      <c r="G22" s="182"/>
      <c r="H22" s="182"/>
      <c r="I22" s="188"/>
      <c r="J22" s="182"/>
      <c r="K22" s="182"/>
      <c r="L22" s="182"/>
      <c r="M22" s="182"/>
      <c r="N22" s="8"/>
      <c r="O22" s="186" t="s">
        <v>148</v>
      </c>
      <c r="P22" s="186"/>
      <c r="Q22" s="8"/>
    </row>
    <row r="23" spans="1:17" ht="79.5" customHeight="1">
      <c r="A23" s="174"/>
      <c r="B23" s="180"/>
      <c r="C23" s="182"/>
      <c r="D23" s="182"/>
      <c r="E23" s="182"/>
      <c r="F23" s="182"/>
      <c r="G23" s="182"/>
      <c r="H23" s="182"/>
      <c r="I23" s="188"/>
      <c r="J23" s="182"/>
      <c r="K23" s="182"/>
      <c r="L23" s="182"/>
      <c r="M23" s="182"/>
      <c r="N23" s="8"/>
      <c r="O23" s="186" t="s">
        <v>235</v>
      </c>
      <c r="P23" s="186" t="s">
        <v>228</v>
      </c>
      <c r="Q23" s="8"/>
    </row>
    <row r="24" spans="1:17" ht="54.75" customHeight="1">
      <c r="A24" s="174"/>
      <c r="B24" s="180"/>
      <c r="C24" s="176"/>
      <c r="D24" s="176"/>
      <c r="E24" s="176"/>
      <c r="F24" s="176"/>
      <c r="G24" s="176"/>
      <c r="H24" s="176"/>
      <c r="I24" s="189"/>
      <c r="J24" s="176"/>
      <c r="K24" s="176"/>
      <c r="L24" s="176"/>
      <c r="M24" s="176"/>
      <c r="N24" s="8"/>
      <c r="O24" s="186" t="s">
        <v>236</v>
      </c>
      <c r="P24" s="186" t="s">
        <v>224</v>
      </c>
      <c r="Q24" s="8"/>
    </row>
    <row r="25" spans="1:17" ht="84.75" customHeight="1">
      <c r="A25" s="174"/>
      <c r="B25" s="190"/>
      <c r="C25" s="186" t="s">
        <v>202</v>
      </c>
      <c r="D25" s="8" t="s">
        <v>47</v>
      </c>
      <c r="E25" s="178"/>
      <c r="F25" s="178"/>
      <c r="G25" s="178"/>
      <c r="H25" s="8">
        <v>80</v>
      </c>
      <c r="I25" s="72">
        <v>62</v>
      </c>
      <c r="J25" s="8">
        <v>85</v>
      </c>
      <c r="K25" s="8"/>
      <c r="L25" s="8">
        <v>90</v>
      </c>
      <c r="M25" s="8"/>
      <c r="N25" s="8" t="s">
        <v>133</v>
      </c>
      <c r="O25" s="186" t="s">
        <v>223</v>
      </c>
      <c r="P25" s="186"/>
      <c r="Q25" s="8" t="s">
        <v>153</v>
      </c>
    </row>
  </sheetData>
  <mergeCells count="13">
    <mergeCell ref="Q1:Q3"/>
    <mergeCell ref="P1:P3"/>
    <mergeCell ref="N1:N3"/>
    <mergeCell ref="H2:I2"/>
    <mergeCell ref="J2:K2"/>
    <mergeCell ref="L2:M2"/>
    <mergeCell ref="H1:M1"/>
    <mergeCell ref="O1:O3"/>
    <mergeCell ref="A1:A3"/>
    <mergeCell ref="B1:B3"/>
    <mergeCell ref="C1:C3"/>
    <mergeCell ref="E1:G1"/>
    <mergeCell ref="D1:D3"/>
  </mergeCells>
  <pageMargins left="0.7" right="0.7" top="0.75" bottom="0.75" header="0.3" footer="0.3"/>
  <pageSetup paperSize="9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6" sqref="C16"/>
    </sheetView>
  </sheetViews>
  <sheetFormatPr defaultRowHeight="24"/>
  <cols>
    <col min="1" max="1" width="20.5703125" style="1" customWidth="1"/>
    <col min="2" max="2" width="74" style="1" customWidth="1"/>
    <col min="3" max="3" width="19.28515625" style="1" customWidth="1"/>
    <col min="4" max="4" width="18.140625" style="1" customWidth="1"/>
    <col min="5" max="16384" width="9.140625" style="1"/>
  </cols>
  <sheetData>
    <row r="1" spans="1:4">
      <c r="A1" s="2" t="s">
        <v>87</v>
      </c>
      <c r="B1" s="2" t="s">
        <v>83</v>
      </c>
      <c r="C1" s="2" t="s">
        <v>88</v>
      </c>
      <c r="D1" s="2" t="s">
        <v>89</v>
      </c>
    </row>
    <row r="2" spans="1:4">
      <c r="A2" s="258" t="s">
        <v>94</v>
      </c>
      <c r="B2" s="3" t="s">
        <v>90</v>
      </c>
      <c r="C2" s="3"/>
      <c r="D2" s="3"/>
    </row>
    <row r="3" spans="1:4">
      <c r="A3" s="259"/>
      <c r="B3" s="3" t="s">
        <v>95</v>
      </c>
      <c r="C3" s="3"/>
      <c r="D3" s="3"/>
    </row>
    <row r="4" spans="1:4">
      <c r="A4" s="259"/>
      <c r="B4" s="3" t="s">
        <v>91</v>
      </c>
      <c r="C4" s="3"/>
      <c r="D4" s="3"/>
    </row>
    <row r="5" spans="1:4">
      <c r="A5" s="260"/>
      <c r="B5" s="3" t="s">
        <v>92</v>
      </c>
      <c r="C5" s="3"/>
      <c r="D5" s="3"/>
    </row>
    <row r="6" spans="1:4">
      <c r="A6" s="258" t="s">
        <v>93</v>
      </c>
      <c r="B6" s="3" t="s">
        <v>84</v>
      </c>
      <c r="C6" s="3"/>
      <c r="D6" s="3"/>
    </row>
    <row r="7" spans="1:4">
      <c r="A7" s="259"/>
      <c r="B7" s="3" t="s">
        <v>85</v>
      </c>
      <c r="C7" s="3"/>
      <c r="D7" s="3"/>
    </row>
    <row r="8" spans="1:4">
      <c r="A8" s="260"/>
      <c r="B8" s="3" t="s">
        <v>86</v>
      </c>
      <c r="C8" s="3"/>
      <c r="D8" s="3"/>
    </row>
    <row r="9" spans="1:4">
      <c r="A9" s="258" t="s">
        <v>96</v>
      </c>
      <c r="B9" s="3" t="s">
        <v>97</v>
      </c>
      <c r="C9" s="3"/>
      <c r="D9" s="3"/>
    </row>
    <row r="10" spans="1:4">
      <c r="A10" s="259"/>
      <c r="B10" s="3" t="s">
        <v>98</v>
      </c>
      <c r="C10" s="3"/>
      <c r="D10" s="3"/>
    </row>
    <row r="11" spans="1:4">
      <c r="A11" s="259"/>
      <c r="B11" s="3" t="s">
        <v>100</v>
      </c>
      <c r="C11" s="3"/>
      <c r="D11" s="3"/>
    </row>
    <row r="12" spans="1:4">
      <c r="A12" s="260"/>
      <c r="B12" s="3" t="s">
        <v>99</v>
      </c>
      <c r="C12" s="3"/>
      <c r="D12" s="3"/>
    </row>
    <row r="13" spans="1:4" ht="48">
      <c r="A13" s="5" t="s">
        <v>101</v>
      </c>
      <c r="B13" s="4" t="s">
        <v>104</v>
      </c>
      <c r="C13" s="3"/>
      <c r="D13" s="3"/>
    </row>
    <row r="14" spans="1:4" ht="28.5" customHeight="1">
      <c r="A14" s="244" t="s">
        <v>102</v>
      </c>
      <c r="B14" s="4" t="s">
        <v>103</v>
      </c>
      <c r="C14" s="3"/>
      <c r="D14" s="3"/>
    </row>
    <row r="15" spans="1:4">
      <c r="A15" s="269"/>
      <c r="B15" s="3" t="s">
        <v>105</v>
      </c>
      <c r="C15" s="3"/>
      <c r="D15" s="3"/>
    </row>
  </sheetData>
  <mergeCells count="4">
    <mergeCell ref="A14:A15"/>
    <mergeCell ref="A2:A5"/>
    <mergeCell ref="A6:A8"/>
    <mergeCell ref="A9:A12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topLeftCell="A3" zoomScale="90" zoomScaleNormal="90" workbookViewId="0">
      <selection activeCell="D16" sqref="D16"/>
    </sheetView>
  </sheetViews>
  <sheetFormatPr defaultRowHeight="30.75"/>
  <cols>
    <col min="1" max="1" width="6.7109375" style="55" customWidth="1"/>
    <col min="2" max="2" width="15.140625" style="56" customWidth="1"/>
    <col min="3" max="3" width="2.42578125" style="55" bestFit="1" customWidth="1"/>
    <col min="4" max="4" width="65.85546875" style="55" customWidth="1"/>
    <col min="5" max="16384" width="9.140625" style="55"/>
  </cols>
  <sheetData>
    <row r="1" spans="1:6">
      <c r="A1" s="193" t="s">
        <v>189</v>
      </c>
      <c r="B1" s="193"/>
      <c r="C1" s="193"/>
      <c r="D1" s="193"/>
    </row>
    <row r="2" spans="1:6">
      <c r="A2" s="193" t="s">
        <v>14</v>
      </c>
      <c r="B2" s="193"/>
      <c r="C2" s="193"/>
      <c r="D2" s="193"/>
    </row>
    <row r="3" spans="1:6">
      <c r="A3" s="54" t="s">
        <v>15</v>
      </c>
    </row>
    <row r="4" spans="1:6" hidden="1">
      <c r="A4" s="57">
        <v>1</v>
      </c>
      <c r="B4" s="58" t="s">
        <v>188</v>
      </c>
    </row>
    <row r="5" spans="1:6" hidden="1">
      <c r="A5" s="57"/>
      <c r="B5" s="58" t="s">
        <v>28</v>
      </c>
    </row>
    <row r="6" spans="1:6" ht="63" customHeight="1">
      <c r="A6" s="59"/>
      <c r="B6" s="199" t="s">
        <v>52</v>
      </c>
      <c r="C6" s="199"/>
      <c r="D6" s="199"/>
    </row>
    <row r="7" spans="1:6">
      <c r="A7" s="59"/>
      <c r="B7" s="193"/>
      <c r="C7" s="193"/>
      <c r="D7" s="193"/>
    </row>
    <row r="8" spans="1:6" hidden="1">
      <c r="A8" s="55">
        <v>3</v>
      </c>
      <c r="B8" s="60" t="s">
        <v>27</v>
      </c>
    </row>
    <row r="9" spans="1:6">
      <c r="B9" s="60"/>
    </row>
    <row r="10" spans="1:6">
      <c r="A10" s="54" t="s">
        <v>0</v>
      </c>
    </row>
    <row r="11" spans="1:6">
      <c r="B11" s="61" t="s">
        <v>2</v>
      </c>
      <c r="C11" s="197" t="s">
        <v>0</v>
      </c>
      <c r="D11" s="198"/>
    </row>
    <row r="12" spans="1:6" ht="61.5">
      <c r="B12" s="62" t="s">
        <v>3</v>
      </c>
      <c r="C12" s="63">
        <v>1</v>
      </c>
      <c r="D12" s="64" t="s">
        <v>111</v>
      </c>
      <c r="F12" s="55" t="s">
        <v>26</v>
      </c>
    </row>
    <row r="13" spans="1:6" ht="61.5">
      <c r="B13" s="194" t="s">
        <v>4</v>
      </c>
      <c r="C13" s="63">
        <v>2</v>
      </c>
      <c r="D13" s="64" t="s">
        <v>16</v>
      </c>
    </row>
    <row r="14" spans="1:6" ht="61.5">
      <c r="B14" s="195"/>
      <c r="C14" s="63">
        <v>3</v>
      </c>
      <c r="D14" s="64" t="s">
        <v>17</v>
      </c>
    </row>
    <row r="15" spans="1:6" ht="61.5">
      <c r="B15" s="196"/>
      <c r="C15" s="63">
        <v>4</v>
      </c>
      <c r="D15" s="64" t="s">
        <v>29</v>
      </c>
    </row>
    <row r="16" spans="1:6" ht="92.25">
      <c r="B16" s="62" t="s">
        <v>5</v>
      </c>
      <c r="C16" s="63">
        <v>5</v>
      </c>
      <c r="D16" s="64" t="s">
        <v>112</v>
      </c>
    </row>
    <row r="17" spans="2:4" ht="92.25">
      <c r="B17" s="62" t="s">
        <v>6</v>
      </c>
      <c r="C17" s="63">
        <v>6</v>
      </c>
      <c r="D17" s="64" t="s">
        <v>18</v>
      </c>
    </row>
  </sheetData>
  <mergeCells count="6">
    <mergeCell ref="A1:D1"/>
    <mergeCell ref="B13:B15"/>
    <mergeCell ref="C11:D11"/>
    <mergeCell ref="A2:D2"/>
    <mergeCell ref="B6:D6"/>
    <mergeCell ref="B7:D7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&amp;C&amp;F\&amp;A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N17"/>
  <sheetViews>
    <sheetView topLeftCell="A10" zoomScale="90" zoomScaleNormal="90" workbookViewId="0">
      <selection sqref="A1:F11"/>
    </sheetView>
  </sheetViews>
  <sheetFormatPr defaultRowHeight="24"/>
  <cols>
    <col min="1" max="1" width="28.140625" style="1" customWidth="1"/>
    <col min="2" max="4" width="32.7109375" style="1" customWidth="1"/>
    <col min="5" max="6" width="32.7109375" style="7" customWidth="1"/>
    <col min="7" max="7" width="32.7109375" style="1" hidden="1" customWidth="1"/>
    <col min="8" max="16384" width="9.140625" style="1"/>
  </cols>
  <sheetData>
    <row r="1" spans="1:14" s="39" customFormat="1" ht="27.75">
      <c r="A1" s="101" t="s">
        <v>336</v>
      </c>
      <c r="B1" s="102"/>
      <c r="C1" s="102"/>
      <c r="D1" s="102"/>
      <c r="E1" s="102"/>
      <c r="F1" s="102"/>
      <c r="G1" s="102"/>
    </row>
    <row r="2" spans="1:14" ht="27.75">
      <c r="A2" s="37"/>
      <c r="B2" s="38"/>
      <c r="C2" s="38"/>
      <c r="D2" s="38"/>
      <c r="E2" s="38"/>
      <c r="F2" s="38"/>
      <c r="G2" s="38"/>
    </row>
    <row r="3" spans="1:14">
      <c r="A3" s="203" t="s">
        <v>186</v>
      </c>
      <c r="B3" s="204"/>
      <c r="C3" s="205"/>
      <c r="D3" s="200" t="s">
        <v>187</v>
      </c>
      <c r="E3" s="200"/>
      <c r="F3" s="200"/>
      <c r="G3" s="77"/>
    </row>
    <row r="4" spans="1:14">
      <c r="A4" s="92" t="s">
        <v>13</v>
      </c>
      <c r="B4" s="92" t="s">
        <v>177</v>
      </c>
      <c r="C4" s="92" t="s">
        <v>117</v>
      </c>
      <c r="D4" s="91" t="s">
        <v>13</v>
      </c>
      <c r="E4" s="91" t="s">
        <v>177</v>
      </c>
      <c r="F4" s="92" t="s">
        <v>117</v>
      </c>
      <c r="G4" s="12" t="s">
        <v>68</v>
      </c>
    </row>
    <row r="5" spans="1:14" ht="48" customHeight="1">
      <c r="A5" s="206" t="s">
        <v>173</v>
      </c>
      <c r="B5" s="206" t="s">
        <v>176</v>
      </c>
      <c r="C5" s="206" t="s">
        <v>170</v>
      </c>
      <c r="D5" s="206" t="s">
        <v>195</v>
      </c>
      <c r="E5" s="206" t="s">
        <v>267</v>
      </c>
      <c r="F5" s="138" t="s">
        <v>326</v>
      </c>
      <c r="G5" s="24" t="s">
        <v>69</v>
      </c>
      <c r="I5" s="1" t="s">
        <v>292</v>
      </c>
      <c r="K5" s="1" t="s">
        <v>293</v>
      </c>
      <c r="M5" s="1" t="s">
        <v>294</v>
      </c>
      <c r="N5" s="1" t="s">
        <v>308</v>
      </c>
    </row>
    <row r="6" spans="1:14" ht="72">
      <c r="A6" s="201"/>
      <c r="B6" s="202"/>
      <c r="C6" s="202"/>
      <c r="D6" s="201"/>
      <c r="E6" s="201"/>
      <c r="F6" s="139" t="s">
        <v>327</v>
      </c>
      <c r="G6" s="28" t="s">
        <v>81</v>
      </c>
    </row>
    <row r="7" spans="1:14" ht="72">
      <c r="A7" s="201"/>
      <c r="B7" s="207" t="s">
        <v>169</v>
      </c>
      <c r="C7" s="209" t="s">
        <v>179</v>
      </c>
      <c r="D7" s="201"/>
      <c r="E7" s="201"/>
      <c r="F7" s="104" t="s">
        <v>328</v>
      </c>
      <c r="G7" s="29" t="s">
        <v>77</v>
      </c>
    </row>
    <row r="8" spans="1:14" ht="96">
      <c r="A8" s="201"/>
      <c r="B8" s="208"/>
      <c r="C8" s="202"/>
      <c r="D8" s="201"/>
      <c r="E8" s="201"/>
      <c r="F8" s="33" t="s">
        <v>329</v>
      </c>
      <c r="G8" s="89"/>
    </row>
    <row r="9" spans="1:14" ht="72">
      <c r="A9" s="201"/>
      <c r="B9" s="208"/>
      <c r="C9" s="124" t="s">
        <v>178</v>
      </c>
      <c r="D9" s="201"/>
      <c r="E9" s="201"/>
      <c r="F9" s="139" t="s">
        <v>330</v>
      </c>
      <c r="G9" s="24" t="s">
        <v>79</v>
      </c>
    </row>
    <row r="10" spans="1:14" ht="72">
      <c r="A10" s="201"/>
      <c r="B10" s="137" t="s">
        <v>175</v>
      </c>
      <c r="C10" s="137" t="s">
        <v>171</v>
      </c>
      <c r="D10" s="123"/>
      <c r="E10" s="123"/>
      <c r="F10" s="32" t="s">
        <v>314</v>
      </c>
      <c r="G10" s="24"/>
    </row>
    <row r="11" spans="1:14" ht="72">
      <c r="A11" s="202"/>
      <c r="B11" s="137" t="s">
        <v>169</v>
      </c>
      <c r="C11" s="32" t="s">
        <v>331</v>
      </c>
      <c r="D11" s="137" t="s">
        <v>196</v>
      </c>
      <c r="E11" s="137" t="s">
        <v>113</v>
      </c>
      <c r="F11" s="32" t="s">
        <v>288</v>
      </c>
      <c r="G11" s="89"/>
    </row>
    <row r="12" spans="1:14" ht="120">
      <c r="A12" s="90"/>
      <c r="B12" s="125"/>
      <c r="C12" s="133" t="s">
        <v>332</v>
      </c>
      <c r="D12" s="125"/>
      <c r="E12" s="125"/>
      <c r="F12" s="133" t="s">
        <v>289</v>
      </c>
      <c r="G12" s="89"/>
    </row>
    <row r="13" spans="1:14" ht="72.75" customHeight="1">
      <c r="A13" s="201" t="s">
        <v>184</v>
      </c>
      <c r="B13" s="208" t="s">
        <v>180</v>
      </c>
      <c r="C13" s="31" t="s">
        <v>183</v>
      </c>
      <c r="D13" s="201" t="s">
        <v>199</v>
      </c>
      <c r="E13" s="201" t="s">
        <v>114</v>
      </c>
      <c r="F13" s="36" t="s">
        <v>324</v>
      </c>
      <c r="G13" s="35" t="s">
        <v>78</v>
      </c>
    </row>
    <row r="14" spans="1:14" ht="72.75" customHeight="1">
      <c r="A14" s="201"/>
      <c r="B14" s="208"/>
      <c r="C14" s="209" t="s">
        <v>182</v>
      </c>
      <c r="D14" s="201"/>
      <c r="E14" s="201"/>
      <c r="F14" s="32" t="s">
        <v>325</v>
      </c>
      <c r="G14" s="206" t="s">
        <v>70</v>
      </c>
    </row>
    <row r="15" spans="1:14" ht="72.75" customHeight="1">
      <c r="A15" s="201"/>
      <c r="B15" s="211"/>
      <c r="C15" s="202"/>
      <c r="D15" s="201"/>
      <c r="E15" s="201"/>
      <c r="F15" s="86" t="s">
        <v>323</v>
      </c>
      <c r="G15" s="202"/>
    </row>
    <row r="16" spans="1:14" ht="72.75" customHeight="1">
      <c r="A16" s="202"/>
      <c r="B16" s="28" t="s">
        <v>185</v>
      </c>
      <c r="C16" s="28" t="s">
        <v>181</v>
      </c>
      <c r="D16" s="201"/>
      <c r="E16" s="201"/>
      <c r="F16" s="27"/>
      <c r="G16" s="28"/>
    </row>
    <row r="17" spans="1:7" ht="144">
      <c r="A17" s="34" t="s">
        <v>173</v>
      </c>
      <c r="B17" s="29" t="s">
        <v>174</v>
      </c>
      <c r="C17" s="29" t="s">
        <v>172</v>
      </c>
      <c r="D17" s="210"/>
      <c r="E17" s="210"/>
      <c r="F17" s="30" t="s">
        <v>279</v>
      </c>
      <c r="G17" s="29"/>
    </row>
  </sheetData>
  <mergeCells count="15">
    <mergeCell ref="G14:G15"/>
    <mergeCell ref="B7:B9"/>
    <mergeCell ref="C14:C15"/>
    <mergeCell ref="E13:E17"/>
    <mergeCell ref="B13:B15"/>
    <mergeCell ref="D5:D9"/>
    <mergeCell ref="E5:E9"/>
    <mergeCell ref="C7:C8"/>
    <mergeCell ref="D13:D17"/>
    <mergeCell ref="D3:F3"/>
    <mergeCell ref="A13:A16"/>
    <mergeCell ref="A3:C3"/>
    <mergeCell ref="C5:C6"/>
    <mergeCell ref="B5:B6"/>
    <mergeCell ref="A5:A11"/>
  </mergeCells>
  <printOptions horizontalCentered="1"/>
  <pageMargins left="0.15748031496062992" right="0.15748031496062992" top="0.74803149606299213" bottom="0.74803149606299213" header="0.31496062992125984" footer="0.31496062992125984"/>
  <pageSetup paperSize="9" scale="75" firstPageNumber="12" orientation="landscape" useFirstPageNumber="1" verticalDpi="0" r:id="rId1"/>
  <headerFooter>
    <oddFooter>&amp;C&amp;"TH SarabunPSK,ธรรมดา"&amp;20-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</sheetPr>
  <dimension ref="A1:H11"/>
  <sheetViews>
    <sheetView topLeftCell="A6" workbookViewId="0">
      <selection activeCell="D10" sqref="D10"/>
    </sheetView>
  </sheetViews>
  <sheetFormatPr defaultColWidth="20" defaultRowHeight="24"/>
  <cols>
    <col min="1" max="1" width="30.42578125" style="7" customWidth="1"/>
    <col min="2" max="2" width="36.28515625" style="7" bestFit="1" customWidth="1"/>
    <col min="3" max="3" width="27" style="7" customWidth="1"/>
    <col min="4" max="4" width="9.42578125" style="6" bestFit="1" customWidth="1"/>
    <col min="5" max="7" width="6.28515625" style="6" customWidth="1"/>
    <col min="8" max="8" width="21.7109375" style="6" customWidth="1"/>
    <col min="9" max="16384" width="20" style="7"/>
  </cols>
  <sheetData>
    <row r="1" spans="1:8">
      <c r="A1" s="100" t="s">
        <v>337</v>
      </c>
    </row>
    <row r="3" spans="1:8" s="6" customFormat="1" ht="24" customHeight="1">
      <c r="A3" s="218" t="s">
        <v>13</v>
      </c>
      <c r="B3" s="218" t="s">
        <v>177</v>
      </c>
      <c r="C3" s="200" t="s">
        <v>333</v>
      </c>
      <c r="D3" s="218" t="s">
        <v>119</v>
      </c>
      <c r="E3" s="203" t="s">
        <v>263</v>
      </c>
      <c r="F3" s="204"/>
      <c r="G3" s="204"/>
      <c r="H3" s="218" t="s">
        <v>88</v>
      </c>
    </row>
    <row r="4" spans="1:8" s="9" customFormat="1">
      <c r="A4" s="219"/>
      <c r="B4" s="219"/>
      <c r="C4" s="200"/>
      <c r="D4" s="219"/>
      <c r="E4" s="87">
        <v>2558</v>
      </c>
      <c r="F4" s="87">
        <v>2559</v>
      </c>
      <c r="G4" s="87">
        <v>2560</v>
      </c>
      <c r="H4" s="219"/>
    </row>
    <row r="5" spans="1:8" s="9" customFormat="1" ht="168">
      <c r="A5" s="212" t="s">
        <v>195</v>
      </c>
      <c r="B5" s="83" t="s">
        <v>267</v>
      </c>
      <c r="C5" s="78" t="s">
        <v>197</v>
      </c>
      <c r="D5" s="85" t="s">
        <v>168</v>
      </c>
      <c r="E5" s="82">
        <v>4</v>
      </c>
      <c r="F5" s="82">
        <v>5</v>
      </c>
      <c r="G5" s="82">
        <v>5</v>
      </c>
      <c r="H5" s="82" t="s">
        <v>302</v>
      </c>
    </row>
    <row r="6" spans="1:8" s="9" customFormat="1" ht="72" customHeight="1">
      <c r="A6" s="213"/>
      <c r="B6" s="83" t="s">
        <v>317</v>
      </c>
      <c r="C6" s="83" t="s">
        <v>198</v>
      </c>
      <c r="D6" s="71" t="s">
        <v>47</v>
      </c>
      <c r="E6" s="8">
        <v>80</v>
      </c>
      <c r="F6" s="8">
        <v>85</v>
      </c>
      <c r="G6" s="8">
        <v>85</v>
      </c>
      <c r="H6" s="8" t="s">
        <v>298</v>
      </c>
    </row>
    <row r="7" spans="1:8" s="9" customFormat="1" ht="48">
      <c r="A7" s="214"/>
      <c r="B7" s="81" t="s">
        <v>316</v>
      </c>
      <c r="C7" s="82" t="s">
        <v>271</v>
      </c>
      <c r="D7" s="85" t="s">
        <v>120</v>
      </c>
      <c r="E7" s="82">
        <v>3.75</v>
      </c>
      <c r="F7" s="88">
        <v>4</v>
      </c>
      <c r="G7" s="82">
        <v>4.25</v>
      </c>
      <c r="H7" s="82" t="s">
        <v>301</v>
      </c>
    </row>
    <row r="8" spans="1:8" ht="72">
      <c r="A8" s="5" t="s">
        <v>196</v>
      </c>
      <c r="B8" s="84" t="s">
        <v>113</v>
      </c>
      <c r="C8" s="140" t="s">
        <v>286</v>
      </c>
      <c r="D8" s="71" t="s">
        <v>120</v>
      </c>
      <c r="E8" s="71">
        <v>4.25</v>
      </c>
      <c r="F8" s="71">
        <v>4.51</v>
      </c>
      <c r="G8" s="71">
        <v>4.75</v>
      </c>
      <c r="H8" s="8" t="s">
        <v>269</v>
      </c>
    </row>
    <row r="9" spans="1:8" ht="72">
      <c r="A9" s="126"/>
      <c r="B9" s="125"/>
      <c r="C9" s="80" t="s">
        <v>287</v>
      </c>
      <c r="D9" s="8" t="s">
        <v>168</v>
      </c>
      <c r="E9" s="8">
        <v>5</v>
      </c>
      <c r="F9" s="8">
        <v>5</v>
      </c>
      <c r="G9" s="8">
        <v>5</v>
      </c>
      <c r="H9" s="82" t="s">
        <v>300</v>
      </c>
    </row>
    <row r="10" spans="1:8" ht="72">
      <c r="A10" s="215" t="s">
        <v>199</v>
      </c>
      <c r="B10" s="216" t="s">
        <v>114</v>
      </c>
      <c r="C10" s="80" t="s">
        <v>284</v>
      </c>
      <c r="D10" s="82" t="s">
        <v>47</v>
      </c>
      <c r="E10" s="82">
        <v>100</v>
      </c>
      <c r="F10" s="82">
        <v>100</v>
      </c>
      <c r="G10" s="82">
        <v>100</v>
      </c>
      <c r="H10" s="82" t="s">
        <v>269</v>
      </c>
    </row>
    <row r="11" spans="1:8" ht="48">
      <c r="A11" s="215"/>
      <c r="B11" s="217"/>
      <c r="C11" s="83" t="s">
        <v>285</v>
      </c>
      <c r="D11" s="8" t="s">
        <v>47</v>
      </c>
      <c r="E11" s="8">
        <v>80</v>
      </c>
      <c r="F11" s="8">
        <v>85</v>
      </c>
      <c r="G11" s="8">
        <v>90</v>
      </c>
      <c r="H11" s="8" t="s">
        <v>299</v>
      </c>
    </row>
  </sheetData>
  <mergeCells count="9">
    <mergeCell ref="A5:A7"/>
    <mergeCell ref="A10:A11"/>
    <mergeCell ref="B10:B11"/>
    <mergeCell ref="H3:H4"/>
    <mergeCell ref="A3:A4"/>
    <mergeCell ref="B3:B4"/>
    <mergeCell ref="C3:C4"/>
    <mergeCell ref="D3:D4"/>
    <mergeCell ref="E3:G3"/>
  </mergeCells>
  <printOptions horizontalCentered="1"/>
  <pageMargins left="0.15748031496062992" right="0.15748031496062992" top="0.74803149606299213" bottom="0.74803149606299213" header="0.31496062992125984" footer="0.31496062992125984"/>
  <pageSetup paperSize="9" firstPageNumber="14" orientation="landscape" useFirstPageNumber="1" verticalDpi="0" r:id="rId1"/>
  <headerFooter>
    <oddFooter>&amp;C&amp;"TH SarabunPSK,ธรรมดา"&amp;16-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P20"/>
  <sheetViews>
    <sheetView zoomScale="90" zoomScaleNormal="90" workbookViewId="0">
      <pane xSplit="2" ySplit="4" topLeftCell="I5" activePane="bottomRight" state="frozen"/>
      <selection pane="topRight" activeCell="C1" sqref="C1"/>
      <selection pane="bottomLeft" activeCell="A3" sqref="A3"/>
      <selection pane="bottomRight" activeCell="J6" sqref="J6"/>
    </sheetView>
  </sheetViews>
  <sheetFormatPr defaultColWidth="20" defaultRowHeight="24"/>
  <cols>
    <col min="1" max="1" width="30.42578125" style="7" customWidth="1"/>
    <col min="2" max="2" width="36.28515625" style="7" hidden="1" customWidth="1"/>
    <col min="3" max="3" width="27" style="7" hidden="1" customWidth="1"/>
    <col min="4" max="4" width="9.42578125" style="6" hidden="1" customWidth="1"/>
    <col min="5" max="7" width="6.28515625" style="6" hidden="1" customWidth="1"/>
    <col min="8" max="8" width="21.7109375" style="6" hidden="1" customWidth="1"/>
    <col min="9" max="10" width="24.7109375" style="7" customWidth="1"/>
    <col min="11" max="11" width="13.28515625" style="6" customWidth="1"/>
    <col min="12" max="14" width="10.7109375" style="6" customWidth="1"/>
    <col min="15" max="15" width="23.7109375" style="7" customWidth="1"/>
    <col min="16" max="16" width="20" style="7" customWidth="1"/>
    <col min="17" max="16384" width="20" style="7"/>
  </cols>
  <sheetData>
    <row r="1" spans="1:16">
      <c r="A1" s="105" t="s">
        <v>338</v>
      </c>
      <c r="B1" s="106"/>
      <c r="C1" s="106"/>
      <c r="D1" s="107"/>
      <c r="E1" s="107"/>
      <c r="F1" s="107"/>
      <c r="G1" s="107"/>
      <c r="H1" s="107"/>
      <c r="I1" s="106"/>
      <c r="J1" s="106"/>
      <c r="K1" s="107"/>
      <c r="L1" s="107"/>
      <c r="M1" s="107"/>
      <c r="N1" s="107"/>
      <c r="O1" s="106"/>
      <c r="P1" s="106"/>
    </row>
    <row r="2" spans="1:16">
      <c r="A2" s="106"/>
      <c r="B2" s="106"/>
      <c r="C2" s="106"/>
      <c r="D2" s="107"/>
      <c r="E2" s="107"/>
      <c r="F2" s="107"/>
      <c r="G2" s="107"/>
      <c r="H2" s="107"/>
      <c r="I2" s="106"/>
      <c r="J2" s="106"/>
      <c r="K2" s="107"/>
      <c r="L2" s="107"/>
      <c r="M2" s="107"/>
      <c r="N2" s="107"/>
      <c r="O2" s="106"/>
      <c r="P2" s="106"/>
    </row>
    <row r="3" spans="1:16" s="6" customFormat="1" ht="34.5" customHeight="1">
      <c r="A3" s="224" t="s">
        <v>13</v>
      </c>
      <c r="B3" s="224" t="s">
        <v>1</v>
      </c>
      <c r="C3" s="228" t="s">
        <v>115</v>
      </c>
      <c r="D3" s="224" t="s">
        <v>119</v>
      </c>
      <c r="E3" s="229" t="s">
        <v>263</v>
      </c>
      <c r="F3" s="230"/>
      <c r="G3" s="230"/>
      <c r="H3" s="224" t="s">
        <v>88</v>
      </c>
      <c r="I3" s="224" t="s">
        <v>117</v>
      </c>
      <c r="J3" s="224" t="s">
        <v>121</v>
      </c>
      <c r="K3" s="224" t="s">
        <v>119</v>
      </c>
      <c r="L3" s="228" t="s">
        <v>116</v>
      </c>
      <c r="M3" s="228"/>
      <c r="N3" s="228"/>
      <c r="O3" s="224" t="s">
        <v>68</v>
      </c>
      <c r="P3" s="224" t="s">
        <v>88</v>
      </c>
    </row>
    <row r="4" spans="1:16" s="9" customFormat="1" ht="39" customHeight="1">
      <c r="A4" s="225"/>
      <c r="B4" s="225"/>
      <c r="C4" s="228"/>
      <c r="D4" s="225"/>
      <c r="E4" s="108">
        <v>2558</v>
      </c>
      <c r="F4" s="108">
        <v>2559</v>
      </c>
      <c r="G4" s="108">
        <v>2560</v>
      </c>
      <c r="H4" s="225"/>
      <c r="I4" s="225"/>
      <c r="J4" s="225"/>
      <c r="K4" s="225"/>
      <c r="L4" s="108">
        <v>2558</v>
      </c>
      <c r="M4" s="108">
        <v>2559</v>
      </c>
      <c r="N4" s="108">
        <v>2560</v>
      </c>
      <c r="O4" s="225"/>
      <c r="P4" s="225"/>
    </row>
    <row r="5" spans="1:16" s="9" customFormat="1" ht="72">
      <c r="A5" s="234" t="s">
        <v>195</v>
      </c>
      <c r="B5" s="231" t="s">
        <v>267</v>
      </c>
      <c r="C5" s="222" t="s">
        <v>197</v>
      </c>
      <c r="D5" s="109" t="s">
        <v>168</v>
      </c>
      <c r="E5" s="94">
        <v>4</v>
      </c>
      <c r="F5" s="94">
        <v>5</v>
      </c>
      <c r="G5" s="94">
        <v>5</v>
      </c>
      <c r="H5" s="94" t="s">
        <v>302</v>
      </c>
      <c r="I5" s="222" t="s">
        <v>292</v>
      </c>
      <c r="J5" s="99" t="s">
        <v>334</v>
      </c>
      <c r="K5" s="110" t="s">
        <v>120</v>
      </c>
      <c r="L5" s="110">
        <v>5</v>
      </c>
      <c r="M5" s="110">
        <v>5</v>
      </c>
      <c r="N5" s="110">
        <v>5</v>
      </c>
      <c r="O5" s="220" t="s">
        <v>306</v>
      </c>
      <c r="P5" s="110" t="s">
        <v>131</v>
      </c>
    </row>
    <row r="6" spans="1:16" s="9" customFormat="1" ht="76.5" customHeight="1">
      <c r="A6" s="235"/>
      <c r="B6" s="232" t="s">
        <v>193</v>
      </c>
      <c r="C6" s="223"/>
      <c r="D6" s="111"/>
      <c r="E6" s="112"/>
      <c r="F6" s="112"/>
      <c r="G6" s="112"/>
      <c r="H6" s="112"/>
      <c r="I6" s="227"/>
      <c r="J6" s="99" t="s">
        <v>335</v>
      </c>
      <c r="K6" s="110" t="s">
        <v>120</v>
      </c>
      <c r="L6" s="110">
        <v>5</v>
      </c>
      <c r="M6" s="110">
        <v>5</v>
      </c>
      <c r="N6" s="110">
        <v>5</v>
      </c>
      <c r="O6" s="221"/>
      <c r="P6" s="110" t="s">
        <v>153</v>
      </c>
    </row>
    <row r="7" spans="1:16" s="9" customFormat="1" ht="76.5" customHeight="1">
      <c r="A7" s="113"/>
      <c r="B7" s="103"/>
      <c r="C7" s="103"/>
      <c r="D7" s="111"/>
      <c r="E7" s="112"/>
      <c r="F7" s="112"/>
      <c r="G7" s="112"/>
      <c r="H7" s="112"/>
      <c r="I7" s="236" t="s">
        <v>293</v>
      </c>
      <c r="J7" s="99" t="s">
        <v>295</v>
      </c>
      <c r="K7" s="110" t="s">
        <v>168</v>
      </c>
      <c r="L7" s="110">
        <v>5</v>
      </c>
      <c r="M7" s="110">
        <v>5</v>
      </c>
      <c r="N7" s="110">
        <v>5</v>
      </c>
      <c r="O7" s="220" t="s">
        <v>303</v>
      </c>
      <c r="P7" s="110" t="s">
        <v>155</v>
      </c>
    </row>
    <row r="8" spans="1:16" s="9" customFormat="1" ht="76.5" customHeight="1">
      <c r="A8" s="113"/>
      <c r="B8" s="103"/>
      <c r="C8" s="103"/>
      <c r="D8" s="111"/>
      <c r="E8" s="112"/>
      <c r="F8" s="112"/>
      <c r="G8" s="112"/>
      <c r="H8" s="112"/>
      <c r="I8" s="236"/>
      <c r="J8" s="99" t="s">
        <v>296</v>
      </c>
      <c r="K8" s="114" t="s">
        <v>168</v>
      </c>
      <c r="L8" s="114">
        <v>5</v>
      </c>
      <c r="M8" s="114">
        <v>5</v>
      </c>
      <c r="N8" s="114">
        <v>5</v>
      </c>
      <c r="O8" s="226"/>
      <c r="P8" s="114" t="s">
        <v>153</v>
      </c>
    </row>
    <row r="9" spans="1:16" s="9" customFormat="1" ht="76.5" customHeight="1">
      <c r="A9" s="161"/>
      <c r="B9" s="133"/>
      <c r="C9" s="133"/>
      <c r="D9" s="162"/>
      <c r="E9" s="134"/>
      <c r="F9" s="134"/>
      <c r="G9" s="134"/>
      <c r="H9" s="134"/>
      <c r="I9" s="131" t="s">
        <v>294</v>
      </c>
      <c r="J9" s="131" t="s">
        <v>297</v>
      </c>
      <c r="K9" s="114" t="s">
        <v>168</v>
      </c>
      <c r="L9" s="114">
        <v>5</v>
      </c>
      <c r="M9" s="114">
        <v>5</v>
      </c>
      <c r="N9" s="114">
        <v>5</v>
      </c>
      <c r="O9" s="221"/>
      <c r="P9" s="110" t="s">
        <v>304</v>
      </c>
    </row>
    <row r="10" spans="1:16" s="9" customFormat="1" ht="96">
      <c r="A10" s="113"/>
      <c r="B10" s="103"/>
      <c r="C10" s="103"/>
      <c r="D10" s="111"/>
      <c r="E10" s="112"/>
      <c r="F10" s="112"/>
      <c r="G10" s="112"/>
      <c r="H10" s="112"/>
      <c r="I10" s="227" t="s">
        <v>308</v>
      </c>
      <c r="J10" s="132" t="s">
        <v>309</v>
      </c>
      <c r="K10" s="114" t="s">
        <v>168</v>
      </c>
      <c r="L10" s="114">
        <v>5</v>
      </c>
      <c r="M10" s="114">
        <v>5</v>
      </c>
      <c r="N10" s="114">
        <v>5</v>
      </c>
      <c r="O10" s="220" t="s">
        <v>305</v>
      </c>
      <c r="P10" s="110" t="s">
        <v>261</v>
      </c>
    </row>
    <row r="11" spans="1:16" s="9" customFormat="1" ht="96">
      <c r="A11" s="113"/>
      <c r="B11" s="36"/>
      <c r="C11" s="103"/>
      <c r="D11" s="111"/>
      <c r="E11" s="112"/>
      <c r="F11" s="112"/>
      <c r="G11" s="112"/>
      <c r="H11" s="112"/>
      <c r="I11" s="237"/>
      <c r="J11" s="115" t="s">
        <v>310</v>
      </c>
      <c r="K11" s="114" t="s">
        <v>168</v>
      </c>
      <c r="L11" s="114">
        <v>5</v>
      </c>
      <c r="M11" s="114">
        <v>5</v>
      </c>
      <c r="N11" s="114">
        <v>5</v>
      </c>
      <c r="O11" s="221"/>
      <c r="P11" s="110" t="s">
        <v>260</v>
      </c>
    </row>
    <row r="12" spans="1:16" s="9" customFormat="1" ht="72">
      <c r="A12" s="113"/>
      <c r="B12" s="103" t="s">
        <v>317</v>
      </c>
      <c r="C12" s="115" t="s">
        <v>198</v>
      </c>
      <c r="D12" s="109" t="s">
        <v>47</v>
      </c>
      <c r="E12" s="94">
        <v>80</v>
      </c>
      <c r="F12" s="94">
        <v>85</v>
      </c>
      <c r="G12" s="94">
        <v>85</v>
      </c>
      <c r="H12" s="94" t="s">
        <v>298</v>
      </c>
      <c r="I12" s="236" t="s">
        <v>311</v>
      </c>
      <c r="J12" s="99" t="s">
        <v>312</v>
      </c>
      <c r="K12" s="114" t="s">
        <v>168</v>
      </c>
      <c r="L12" s="114">
        <v>4</v>
      </c>
      <c r="M12" s="114">
        <v>5</v>
      </c>
      <c r="N12" s="114">
        <v>5</v>
      </c>
      <c r="O12" s="220" t="s">
        <v>307</v>
      </c>
      <c r="P12" s="110" t="s">
        <v>131</v>
      </c>
    </row>
    <row r="13" spans="1:16" s="9" customFormat="1" ht="76.5" customHeight="1">
      <c r="A13" s="113"/>
      <c r="B13" s="36"/>
      <c r="C13" s="103"/>
      <c r="D13" s="111"/>
      <c r="E13" s="112"/>
      <c r="F13" s="112"/>
      <c r="G13" s="112"/>
      <c r="H13" s="112"/>
      <c r="I13" s="236"/>
      <c r="J13" s="99" t="s">
        <v>313</v>
      </c>
      <c r="K13" s="114" t="s">
        <v>168</v>
      </c>
      <c r="L13" s="114">
        <v>4</v>
      </c>
      <c r="M13" s="114">
        <v>5</v>
      </c>
      <c r="N13" s="114">
        <v>5</v>
      </c>
      <c r="O13" s="221"/>
      <c r="P13" s="110" t="s">
        <v>153</v>
      </c>
    </row>
    <row r="14" spans="1:16" s="9" customFormat="1" ht="76.5" customHeight="1">
      <c r="A14" s="113"/>
      <c r="B14" s="103" t="s">
        <v>316</v>
      </c>
      <c r="C14" s="94" t="s">
        <v>271</v>
      </c>
      <c r="D14" s="109" t="s">
        <v>120</v>
      </c>
      <c r="E14" s="94">
        <v>3.75</v>
      </c>
      <c r="F14" s="116">
        <v>4</v>
      </c>
      <c r="G14" s="94">
        <v>4.25</v>
      </c>
      <c r="H14" s="94" t="s">
        <v>301</v>
      </c>
      <c r="I14" s="117" t="s">
        <v>314</v>
      </c>
      <c r="J14" s="115" t="s">
        <v>315</v>
      </c>
      <c r="K14" s="114" t="s">
        <v>168</v>
      </c>
      <c r="L14" s="114">
        <v>4</v>
      </c>
      <c r="M14" s="114">
        <v>5</v>
      </c>
      <c r="N14" s="114">
        <v>5</v>
      </c>
      <c r="O14" s="94" t="s">
        <v>275</v>
      </c>
      <c r="P14" s="110" t="s">
        <v>158</v>
      </c>
    </row>
    <row r="15" spans="1:16" ht="75.75" customHeight="1">
      <c r="A15" s="164" t="s">
        <v>196</v>
      </c>
      <c r="B15" s="220" t="s">
        <v>113</v>
      </c>
      <c r="C15" s="115" t="s">
        <v>286</v>
      </c>
      <c r="D15" s="114" t="s">
        <v>120</v>
      </c>
      <c r="E15" s="114">
        <v>4.25</v>
      </c>
      <c r="F15" s="114">
        <v>4.51</v>
      </c>
      <c r="G15" s="114">
        <v>4.75</v>
      </c>
      <c r="H15" s="94" t="s">
        <v>269</v>
      </c>
      <c r="I15" s="131" t="s">
        <v>288</v>
      </c>
      <c r="J15" s="131" t="s">
        <v>290</v>
      </c>
      <c r="K15" s="114" t="s">
        <v>168</v>
      </c>
      <c r="L15" s="114">
        <v>5</v>
      </c>
      <c r="M15" s="114">
        <v>5</v>
      </c>
      <c r="N15" s="114">
        <v>5</v>
      </c>
      <c r="O15" s="110" t="s">
        <v>262</v>
      </c>
      <c r="P15" s="110" t="s">
        <v>264</v>
      </c>
    </row>
    <row r="16" spans="1:16" ht="127.5" customHeight="1">
      <c r="A16" s="163"/>
      <c r="B16" s="226"/>
      <c r="C16" s="115" t="s">
        <v>287</v>
      </c>
      <c r="D16" s="110" t="s">
        <v>168</v>
      </c>
      <c r="E16" s="110">
        <v>5</v>
      </c>
      <c r="F16" s="110">
        <v>5</v>
      </c>
      <c r="G16" s="110">
        <v>5</v>
      </c>
      <c r="H16" s="94" t="s">
        <v>300</v>
      </c>
      <c r="I16" s="115" t="s">
        <v>289</v>
      </c>
      <c r="J16" s="115" t="s">
        <v>291</v>
      </c>
      <c r="K16" s="109" t="s">
        <v>168</v>
      </c>
      <c r="L16" s="109">
        <v>4</v>
      </c>
      <c r="M16" s="109">
        <v>5</v>
      </c>
      <c r="N16" s="109">
        <v>5</v>
      </c>
      <c r="O16" s="94" t="s">
        <v>268</v>
      </c>
      <c r="P16" s="94" t="s">
        <v>265</v>
      </c>
    </row>
    <row r="17" spans="1:16" ht="72">
      <c r="A17" s="165" t="s">
        <v>199</v>
      </c>
      <c r="B17" s="231" t="s">
        <v>114</v>
      </c>
      <c r="C17" s="231" t="s">
        <v>284</v>
      </c>
      <c r="D17" s="220" t="s">
        <v>47</v>
      </c>
      <c r="E17" s="220">
        <v>100</v>
      </c>
      <c r="F17" s="220">
        <v>100</v>
      </c>
      <c r="G17" s="220">
        <v>100</v>
      </c>
      <c r="H17" s="129" t="s">
        <v>269</v>
      </c>
      <c r="I17" s="131" t="s">
        <v>276</v>
      </c>
      <c r="J17" s="131" t="s">
        <v>280</v>
      </c>
      <c r="K17" s="110" t="s">
        <v>47</v>
      </c>
      <c r="L17" s="110">
        <v>100</v>
      </c>
      <c r="M17" s="110">
        <v>100</v>
      </c>
      <c r="N17" s="110">
        <v>100</v>
      </c>
      <c r="O17" s="110" t="s">
        <v>270</v>
      </c>
      <c r="P17" s="110" t="s">
        <v>269</v>
      </c>
    </row>
    <row r="18" spans="1:16" ht="96">
      <c r="A18" s="166"/>
      <c r="B18" s="232"/>
      <c r="C18" s="232"/>
      <c r="D18" s="226"/>
      <c r="E18" s="226"/>
      <c r="F18" s="226"/>
      <c r="G18" s="226"/>
      <c r="H18" s="130"/>
      <c r="I18" s="131" t="s">
        <v>277</v>
      </c>
      <c r="J18" s="131" t="s">
        <v>281</v>
      </c>
      <c r="K18" s="110" t="s">
        <v>47</v>
      </c>
      <c r="L18" s="110">
        <v>100</v>
      </c>
      <c r="M18" s="110">
        <v>100</v>
      </c>
      <c r="N18" s="110">
        <v>100</v>
      </c>
      <c r="O18" s="110" t="s">
        <v>262</v>
      </c>
      <c r="P18" s="110" t="s">
        <v>269</v>
      </c>
    </row>
    <row r="19" spans="1:16" ht="144">
      <c r="A19" s="167"/>
      <c r="B19" s="232"/>
      <c r="C19" s="232"/>
      <c r="D19" s="226"/>
      <c r="E19" s="226"/>
      <c r="F19" s="226"/>
      <c r="G19" s="226"/>
      <c r="H19" s="130"/>
      <c r="I19" s="131" t="s">
        <v>278</v>
      </c>
      <c r="J19" s="131" t="s">
        <v>282</v>
      </c>
      <c r="K19" s="110" t="s">
        <v>272</v>
      </c>
      <c r="L19" s="110">
        <v>6</v>
      </c>
      <c r="M19" s="110">
        <v>6</v>
      </c>
      <c r="N19" s="110">
        <v>6</v>
      </c>
      <c r="O19" s="110" t="s">
        <v>228</v>
      </c>
      <c r="P19" s="110" t="s">
        <v>273</v>
      </c>
    </row>
    <row r="20" spans="1:16" ht="84.75" customHeight="1">
      <c r="A20" s="167"/>
      <c r="B20" s="233"/>
      <c r="C20" s="131" t="s">
        <v>285</v>
      </c>
      <c r="D20" s="110" t="s">
        <v>47</v>
      </c>
      <c r="E20" s="110">
        <v>80</v>
      </c>
      <c r="F20" s="110">
        <v>85</v>
      </c>
      <c r="G20" s="110">
        <v>90</v>
      </c>
      <c r="H20" s="110" t="s">
        <v>299</v>
      </c>
      <c r="I20" s="131" t="s">
        <v>279</v>
      </c>
      <c r="J20" s="131" t="s">
        <v>283</v>
      </c>
      <c r="K20" s="110" t="s">
        <v>47</v>
      </c>
      <c r="L20" s="110">
        <v>80</v>
      </c>
      <c r="M20" s="110">
        <v>85</v>
      </c>
      <c r="N20" s="110">
        <v>90</v>
      </c>
      <c r="O20" s="110" t="s">
        <v>274</v>
      </c>
      <c r="P20" s="110" t="s">
        <v>266</v>
      </c>
    </row>
  </sheetData>
  <mergeCells count="30">
    <mergeCell ref="E17:E19"/>
    <mergeCell ref="F17:F19"/>
    <mergeCell ref="G17:G19"/>
    <mergeCell ref="I12:I13"/>
    <mergeCell ref="I7:I8"/>
    <mergeCell ref="I10:I11"/>
    <mergeCell ref="B17:B20"/>
    <mergeCell ref="C17:C19"/>
    <mergeCell ref="D17:D19"/>
    <mergeCell ref="A5:A6"/>
    <mergeCell ref="B5:B6"/>
    <mergeCell ref="B15:B16"/>
    <mergeCell ref="P3:P4"/>
    <mergeCell ref="A3:A4"/>
    <mergeCell ref="B3:B4"/>
    <mergeCell ref="C3:C4"/>
    <mergeCell ref="D3:D4"/>
    <mergeCell ref="E3:G3"/>
    <mergeCell ref="K3:K4"/>
    <mergeCell ref="L3:N3"/>
    <mergeCell ref="J3:J4"/>
    <mergeCell ref="O5:O6"/>
    <mergeCell ref="O12:O13"/>
    <mergeCell ref="C5:C6"/>
    <mergeCell ref="H3:H4"/>
    <mergeCell ref="I3:I4"/>
    <mergeCell ref="O3:O4"/>
    <mergeCell ref="O7:O9"/>
    <mergeCell ref="O10:O11"/>
    <mergeCell ref="I5:I6"/>
  </mergeCells>
  <printOptions horizontalCentered="1"/>
  <pageMargins left="0.15748031496062992" right="0.15748031496062992" top="0.74803149606299213" bottom="0.74803149606299213" header="0.31496062992125984" footer="0.31496062992125984"/>
  <pageSetup paperSize="9" scale="85" firstPageNumber="16" orientation="landscape" useFirstPageNumber="1" verticalDpi="0" r:id="rId1"/>
  <headerFooter>
    <oddFooter>&amp;C&amp;"TH SarabunPSK,ธรรมดา"&amp;18-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G17"/>
  <sheetViews>
    <sheetView workbookViewId="0">
      <selection sqref="A1:G13"/>
    </sheetView>
  </sheetViews>
  <sheetFormatPr defaultColWidth="20" defaultRowHeight="24"/>
  <cols>
    <col min="1" max="1" width="30.42578125" style="7" customWidth="1"/>
    <col min="2" max="2" width="24.7109375" style="7" customWidth="1"/>
    <col min="3" max="3" width="23.7109375" style="7" customWidth="1"/>
    <col min="4" max="6" width="10.7109375" style="6" customWidth="1"/>
    <col min="7" max="7" width="20" style="7" customWidth="1"/>
    <col min="8" max="16384" width="20" style="7"/>
  </cols>
  <sheetData>
    <row r="1" spans="1:7">
      <c r="A1" s="100" t="s">
        <v>339</v>
      </c>
    </row>
    <row r="3" spans="1:7" s="6" customFormat="1" ht="24" customHeight="1">
      <c r="A3" s="218" t="s">
        <v>13</v>
      </c>
      <c r="B3" s="218" t="s">
        <v>117</v>
      </c>
      <c r="C3" s="218" t="s">
        <v>68</v>
      </c>
      <c r="D3" s="203" t="s">
        <v>318</v>
      </c>
      <c r="E3" s="204"/>
      <c r="F3" s="205"/>
      <c r="G3" s="218" t="s">
        <v>88</v>
      </c>
    </row>
    <row r="4" spans="1:7" s="9" customFormat="1">
      <c r="A4" s="238"/>
      <c r="B4" s="238"/>
      <c r="C4" s="238"/>
      <c r="D4" s="93">
        <v>2558</v>
      </c>
      <c r="E4" s="93">
        <v>2559</v>
      </c>
      <c r="F4" s="93">
        <v>2560</v>
      </c>
      <c r="G4" s="238"/>
    </row>
    <row r="5" spans="1:7" s="9" customFormat="1" ht="102" customHeight="1">
      <c r="A5" s="212" t="s">
        <v>195</v>
      </c>
      <c r="B5" s="78" t="s">
        <v>292</v>
      </c>
      <c r="C5" s="82" t="s">
        <v>306</v>
      </c>
      <c r="D5" s="95">
        <v>66500</v>
      </c>
      <c r="E5" s="95">
        <f>ROUND(D5*110%,-2)</f>
        <v>73200</v>
      </c>
      <c r="F5" s="95">
        <f>ROUND(E5*105%,-2)</f>
        <v>76900</v>
      </c>
      <c r="G5" s="8" t="s">
        <v>319</v>
      </c>
    </row>
    <row r="6" spans="1:7" s="9" customFormat="1" ht="72">
      <c r="A6" s="213"/>
      <c r="B6" s="83" t="s">
        <v>293</v>
      </c>
      <c r="C6" s="239" t="s">
        <v>303</v>
      </c>
      <c r="D6" s="246">
        <v>30000</v>
      </c>
      <c r="E6" s="246">
        <f t="shared" ref="E6:E7" si="0">ROUND(D6*110%,-2)</f>
        <v>33000</v>
      </c>
      <c r="F6" s="246">
        <f t="shared" ref="F6:F7" si="1">ROUND(E6*105%,-2)</f>
        <v>34700</v>
      </c>
      <c r="G6" s="239" t="s">
        <v>304</v>
      </c>
    </row>
    <row r="7" spans="1:7" s="9" customFormat="1" ht="72">
      <c r="A7" s="79"/>
      <c r="B7" s="83" t="s">
        <v>294</v>
      </c>
      <c r="C7" s="240"/>
      <c r="D7" s="247"/>
      <c r="E7" s="247">
        <f t="shared" si="0"/>
        <v>0</v>
      </c>
      <c r="F7" s="247">
        <f t="shared" si="1"/>
        <v>0</v>
      </c>
      <c r="G7" s="240"/>
    </row>
    <row r="8" spans="1:7" s="9" customFormat="1" ht="96">
      <c r="A8" s="141"/>
      <c r="B8" s="84" t="s">
        <v>308</v>
      </c>
      <c r="C8" s="110" t="s">
        <v>305</v>
      </c>
      <c r="D8" s="95">
        <v>15000</v>
      </c>
      <c r="E8" s="95">
        <f>ROUND(D8*110%,-2)</f>
        <v>16500</v>
      </c>
      <c r="F8" s="95">
        <f>ROUND(E8*105%,-2)</f>
        <v>17300</v>
      </c>
      <c r="G8" s="8" t="s">
        <v>320</v>
      </c>
    </row>
    <row r="9" spans="1:7" s="9" customFormat="1" ht="120">
      <c r="A9" s="79"/>
      <c r="B9" s="128" t="s">
        <v>311</v>
      </c>
      <c r="C9" s="127" t="s">
        <v>307</v>
      </c>
      <c r="D9" s="136">
        <v>35000</v>
      </c>
      <c r="E9" s="136">
        <f>ROUND(D9*110%,-2)</f>
        <v>38500</v>
      </c>
      <c r="F9" s="136">
        <f>ROUND(E9*105%,-2)</f>
        <v>40400</v>
      </c>
      <c r="G9" s="135" t="s">
        <v>319</v>
      </c>
    </row>
    <row r="10" spans="1:7" s="9" customFormat="1" ht="72">
      <c r="A10" s="79"/>
      <c r="B10" s="78" t="s">
        <v>314</v>
      </c>
      <c r="C10" s="82" t="s">
        <v>275</v>
      </c>
      <c r="D10" s="95">
        <v>200000</v>
      </c>
      <c r="E10" s="95">
        <f>ROUND(D10*110%,-2)</f>
        <v>220000</v>
      </c>
      <c r="F10" s="95">
        <f>ROUND(E10*105%,-2)</f>
        <v>231000</v>
      </c>
      <c r="G10" s="8" t="s">
        <v>158</v>
      </c>
    </row>
    <row r="11" spans="1:7" ht="72">
      <c r="A11" s="244" t="s">
        <v>196</v>
      </c>
      <c r="B11" s="83" t="s">
        <v>288</v>
      </c>
      <c r="C11" s="8" t="s">
        <v>262</v>
      </c>
      <c r="D11" s="95">
        <f>(11*300)+(5*420*2)+8000+13000</f>
        <v>28500</v>
      </c>
      <c r="E11" s="95">
        <f>ROUND(D11*110%,-2)</f>
        <v>31400</v>
      </c>
      <c r="F11" s="95">
        <f>ROUND(E11*110%,-2)</f>
        <v>34500</v>
      </c>
      <c r="G11" s="8" t="s">
        <v>264</v>
      </c>
    </row>
    <row r="12" spans="1:7" ht="96">
      <c r="A12" s="245"/>
      <c r="B12" s="80" t="s">
        <v>289</v>
      </c>
      <c r="C12" s="82" t="s">
        <v>268</v>
      </c>
      <c r="D12" s="95">
        <v>15000</v>
      </c>
      <c r="E12" s="95">
        <f>ROUND(D12*110%,-2)</f>
        <v>16500</v>
      </c>
      <c r="F12" s="95">
        <f>ROUND(E12*105%,-2)</f>
        <v>17300</v>
      </c>
      <c r="G12" s="82" t="s">
        <v>265</v>
      </c>
    </row>
    <row r="13" spans="1:7" ht="48" customHeight="1">
      <c r="A13" s="170" t="s">
        <v>199</v>
      </c>
      <c r="B13" s="122" t="s">
        <v>276</v>
      </c>
      <c r="C13" s="8" t="s">
        <v>270</v>
      </c>
      <c r="D13" s="95">
        <v>110000</v>
      </c>
      <c r="E13" s="95">
        <f>11*12000</f>
        <v>132000</v>
      </c>
      <c r="F13" s="95">
        <f>11*15000</f>
        <v>165000</v>
      </c>
      <c r="G13" s="8" t="s">
        <v>269</v>
      </c>
    </row>
    <row r="14" spans="1:7" ht="48">
      <c r="A14" s="168"/>
      <c r="B14" s="83" t="s">
        <v>277</v>
      </c>
      <c r="C14" s="8" t="s">
        <v>262</v>
      </c>
      <c r="D14" s="8" t="s">
        <v>321</v>
      </c>
      <c r="E14" s="8" t="s">
        <v>321</v>
      </c>
      <c r="F14" s="8" t="s">
        <v>321</v>
      </c>
      <c r="G14" s="8" t="s">
        <v>269</v>
      </c>
    </row>
    <row r="15" spans="1:7" ht="120">
      <c r="A15" s="168"/>
      <c r="B15" s="122" t="s">
        <v>278</v>
      </c>
      <c r="C15" s="121" t="s">
        <v>228</v>
      </c>
      <c r="D15" s="95">
        <f>65000+(3000*5)</f>
        <v>80000</v>
      </c>
      <c r="E15" s="95">
        <f>ROUND(D15*110%,-2)</f>
        <v>88000</v>
      </c>
      <c r="F15" s="95">
        <f>ROUND(E15*110%,-2)</f>
        <v>96800</v>
      </c>
      <c r="G15" s="8" t="s">
        <v>273</v>
      </c>
    </row>
    <row r="16" spans="1:7" ht="72">
      <c r="A16" s="169"/>
      <c r="B16" s="83" t="s">
        <v>279</v>
      </c>
      <c r="C16" s="8" t="s">
        <v>274</v>
      </c>
      <c r="D16" s="95">
        <v>30000</v>
      </c>
      <c r="E16" s="95">
        <f>ROUND(D16*110%,-2)</f>
        <v>33000</v>
      </c>
      <c r="F16" s="95">
        <f>ROUND(E16*110%,-2)</f>
        <v>36300</v>
      </c>
      <c r="G16" s="8" t="s">
        <v>266</v>
      </c>
    </row>
    <row r="17" spans="1:7" s="98" customFormat="1">
      <c r="A17" s="241" t="s">
        <v>322</v>
      </c>
      <c r="B17" s="242"/>
      <c r="C17" s="243"/>
      <c r="D17" s="96">
        <f>SUM(D5:D16)</f>
        <v>610000</v>
      </c>
      <c r="E17" s="96">
        <f t="shared" ref="E17:F17" si="2">SUM(E5:E16)</f>
        <v>682100</v>
      </c>
      <c r="F17" s="96">
        <f t="shared" si="2"/>
        <v>750200</v>
      </c>
      <c r="G17" s="97"/>
    </row>
  </sheetData>
  <mergeCells count="13">
    <mergeCell ref="G3:G4"/>
    <mergeCell ref="A3:A4"/>
    <mergeCell ref="G6:G7"/>
    <mergeCell ref="A17:C17"/>
    <mergeCell ref="A11:A12"/>
    <mergeCell ref="C6:C7"/>
    <mergeCell ref="D3:F3"/>
    <mergeCell ref="A5:A6"/>
    <mergeCell ref="D6:D7"/>
    <mergeCell ref="E6:E7"/>
    <mergeCell ref="F6:F7"/>
    <mergeCell ref="B3:B4"/>
    <mergeCell ref="C3:C4"/>
  </mergeCells>
  <printOptions horizontalCentered="1"/>
  <pageMargins left="0.15748031496062992" right="0.15748031496062992" top="0.74803149606299213" bottom="0.74803149606299213" header="0.31496062992125984" footer="0.31496062992125984"/>
  <pageSetup paperSize="9" firstPageNumber="20" orientation="landscape" useFirstPageNumber="1" verticalDpi="0" r:id="rId1"/>
  <headerFooter>
    <oddFooter>&amp;C&amp;"TH SarabunPSK,ธรรมดา"&amp;16-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11"/>
  <sheetViews>
    <sheetView tabSelected="1" topLeftCell="A7" workbookViewId="0">
      <selection activeCell="F7" sqref="F7"/>
    </sheetView>
  </sheetViews>
  <sheetFormatPr defaultColWidth="20" defaultRowHeight="24"/>
  <cols>
    <col min="1" max="1" width="30.42578125" style="7" customWidth="1"/>
    <col min="2" max="2" width="36.28515625" style="7" bestFit="1" customWidth="1"/>
    <col min="3" max="3" width="27" style="7" customWidth="1"/>
    <col min="4" max="4" width="9.42578125" style="6" bestFit="1" customWidth="1"/>
    <col min="5" max="5" width="6.28515625" style="6" customWidth="1"/>
    <col min="6" max="6" width="7.42578125" style="6" customWidth="1"/>
    <col min="7" max="7" width="21.7109375" style="6" customWidth="1"/>
    <col min="8" max="16384" width="20" style="7"/>
  </cols>
  <sheetData>
    <row r="1" spans="1:7">
      <c r="A1" s="100" t="s">
        <v>337</v>
      </c>
    </row>
    <row r="3" spans="1:7" s="6" customFormat="1" ht="24" customHeight="1">
      <c r="A3" s="218" t="s">
        <v>13</v>
      </c>
      <c r="B3" s="218" t="s">
        <v>177</v>
      </c>
      <c r="C3" s="200" t="s">
        <v>333</v>
      </c>
      <c r="D3" s="218" t="s">
        <v>119</v>
      </c>
      <c r="E3" s="203" t="s">
        <v>340</v>
      </c>
      <c r="F3" s="205"/>
      <c r="G3" s="218" t="s">
        <v>88</v>
      </c>
    </row>
    <row r="4" spans="1:7" s="9" customFormat="1">
      <c r="A4" s="219"/>
      <c r="B4" s="219"/>
      <c r="C4" s="200"/>
      <c r="D4" s="219"/>
      <c r="E4" s="159" t="s">
        <v>191</v>
      </c>
      <c r="F4" s="159" t="s">
        <v>192</v>
      </c>
      <c r="G4" s="219"/>
    </row>
    <row r="5" spans="1:7" s="9" customFormat="1" ht="168">
      <c r="A5" s="212" t="s">
        <v>195</v>
      </c>
      <c r="B5" s="158" t="s">
        <v>267</v>
      </c>
      <c r="C5" s="142" t="s">
        <v>197</v>
      </c>
      <c r="D5" s="156" t="s">
        <v>168</v>
      </c>
      <c r="E5" s="145">
        <v>4</v>
      </c>
      <c r="F5" s="145">
        <v>5</v>
      </c>
      <c r="G5" s="145" t="s">
        <v>302</v>
      </c>
    </row>
    <row r="6" spans="1:7" s="9" customFormat="1" ht="72" customHeight="1">
      <c r="A6" s="213"/>
      <c r="B6" s="158" t="s">
        <v>317</v>
      </c>
      <c r="C6" s="158" t="s">
        <v>198</v>
      </c>
      <c r="D6" s="71" t="s">
        <v>47</v>
      </c>
      <c r="E6" s="8">
        <v>80</v>
      </c>
      <c r="F6" s="8">
        <v>85</v>
      </c>
      <c r="G6" s="8" t="s">
        <v>298</v>
      </c>
    </row>
    <row r="7" spans="1:7" s="9" customFormat="1" ht="48">
      <c r="A7" s="214"/>
      <c r="B7" s="157" t="s">
        <v>316</v>
      </c>
      <c r="C7" s="145" t="s">
        <v>271</v>
      </c>
      <c r="D7" s="156" t="s">
        <v>120</v>
      </c>
      <c r="E7" s="145">
        <v>3.75</v>
      </c>
      <c r="F7" s="160">
        <v>3.64</v>
      </c>
      <c r="G7" s="145" t="s">
        <v>301</v>
      </c>
    </row>
    <row r="8" spans="1:7" ht="72">
      <c r="A8" s="5" t="s">
        <v>196</v>
      </c>
      <c r="B8" s="84" t="s">
        <v>113</v>
      </c>
      <c r="C8" s="186" t="s">
        <v>355</v>
      </c>
      <c r="D8" s="71" t="s">
        <v>120</v>
      </c>
      <c r="E8" s="71">
        <v>4.25</v>
      </c>
      <c r="F8" s="192">
        <v>4.51</v>
      </c>
      <c r="G8" s="8" t="s">
        <v>269</v>
      </c>
    </row>
    <row r="9" spans="1:7" ht="72">
      <c r="A9" s="144"/>
      <c r="B9" s="143"/>
      <c r="C9" s="146" t="s">
        <v>287</v>
      </c>
      <c r="D9" s="8" t="s">
        <v>168</v>
      </c>
      <c r="E9" s="8">
        <v>5</v>
      </c>
      <c r="F9" s="8">
        <v>5</v>
      </c>
      <c r="G9" s="145" t="s">
        <v>300</v>
      </c>
    </row>
    <row r="10" spans="1:7" ht="72">
      <c r="A10" s="215" t="s">
        <v>199</v>
      </c>
      <c r="B10" s="216" t="s">
        <v>114</v>
      </c>
      <c r="C10" s="146" t="s">
        <v>284</v>
      </c>
      <c r="D10" s="145" t="s">
        <v>47</v>
      </c>
      <c r="E10" s="145">
        <v>100</v>
      </c>
      <c r="F10" s="145">
        <v>100</v>
      </c>
      <c r="G10" s="145" t="s">
        <v>269</v>
      </c>
    </row>
    <row r="11" spans="1:7" ht="48">
      <c r="A11" s="215"/>
      <c r="B11" s="217"/>
      <c r="C11" s="158" t="s">
        <v>285</v>
      </c>
      <c r="D11" s="8" t="s">
        <v>47</v>
      </c>
      <c r="E11" s="8">
        <v>80</v>
      </c>
      <c r="F11" s="8">
        <v>85</v>
      </c>
      <c r="G11" s="8" t="s">
        <v>299</v>
      </c>
    </row>
  </sheetData>
  <mergeCells count="9">
    <mergeCell ref="D3:D4"/>
    <mergeCell ref="E3:F3"/>
    <mergeCell ref="G3:G4"/>
    <mergeCell ref="A5:A7"/>
    <mergeCell ref="A10:A11"/>
    <mergeCell ref="B10:B11"/>
    <mergeCell ref="A3:A4"/>
    <mergeCell ref="B3:B4"/>
    <mergeCell ref="C3:C4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20"/>
  <sheetViews>
    <sheetView topLeftCell="A13" workbookViewId="0">
      <selection activeCell="N15" sqref="N15"/>
    </sheetView>
  </sheetViews>
  <sheetFormatPr defaultColWidth="20" defaultRowHeight="24"/>
  <cols>
    <col min="1" max="1" width="30.42578125" style="7" customWidth="1"/>
    <col min="2" max="2" width="36.28515625" style="7" hidden="1" customWidth="1"/>
    <col min="3" max="3" width="27" style="7" hidden="1" customWidth="1"/>
    <col min="4" max="4" width="9.42578125" style="6" hidden="1" customWidth="1"/>
    <col min="5" max="7" width="6.28515625" style="6" hidden="1" customWidth="1"/>
    <col min="8" max="8" width="21.7109375" style="6" hidden="1" customWidth="1"/>
    <col min="9" max="10" width="24.7109375" style="7" customWidth="1"/>
    <col min="11" max="11" width="13.28515625" style="6" customWidth="1"/>
    <col min="12" max="13" width="10.7109375" style="6" customWidth="1"/>
    <col min="14" max="14" width="23.7109375" style="7" customWidth="1"/>
    <col min="15" max="15" width="20" style="7" customWidth="1"/>
    <col min="16" max="16384" width="20" style="7"/>
  </cols>
  <sheetData>
    <row r="1" spans="1:15">
      <c r="A1" s="105" t="s">
        <v>338</v>
      </c>
      <c r="B1" s="106"/>
      <c r="C1" s="106"/>
      <c r="D1" s="107"/>
      <c r="E1" s="107"/>
      <c r="F1" s="107"/>
      <c r="G1" s="107"/>
      <c r="H1" s="107"/>
      <c r="I1" s="106"/>
      <c r="J1" s="106"/>
      <c r="K1" s="107"/>
      <c r="L1" s="107"/>
      <c r="M1" s="107"/>
      <c r="N1" s="106"/>
      <c r="O1" s="106"/>
    </row>
    <row r="2" spans="1:15">
      <c r="A2" s="106"/>
      <c r="B2" s="106"/>
      <c r="C2" s="106"/>
      <c r="D2" s="107"/>
      <c r="E2" s="107"/>
      <c r="F2" s="107"/>
      <c r="G2" s="107"/>
      <c r="H2" s="107"/>
      <c r="I2" s="106"/>
      <c r="J2" s="106"/>
      <c r="K2" s="107"/>
      <c r="L2" s="107"/>
      <c r="M2" s="107"/>
      <c r="N2" s="106"/>
      <c r="O2" s="106"/>
    </row>
    <row r="3" spans="1:15" s="6" customFormat="1" ht="34.5" customHeight="1">
      <c r="A3" s="224" t="s">
        <v>13</v>
      </c>
      <c r="B3" s="224" t="s">
        <v>1</v>
      </c>
      <c r="C3" s="228" t="s">
        <v>115</v>
      </c>
      <c r="D3" s="224" t="s">
        <v>119</v>
      </c>
      <c r="E3" s="229" t="s">
        <v>263</v>
      </c>
      <c r="F3" s="230"/>
      <c r="G3" s="230"/>
      <c r="H3" s="224" t="s">
        <v>88</v>
      </c>
      <c r="I3" s="224" t="s">
        <v>117</v>
      </c>
      <c r="J3" s="224" t="s">
        <v>121</v>
      </c>
      <c r="K3" s="224" t="s">
        <v>119</v>
      </c>
      <c r="L3" s="203" t="s">
        <v>340</v>
      </c>
      <c r="M3" s="205"/>
      <c r="N3" s="224" t="s">
        <v>68</v>
      </c>
      <c r="O3" s="224" t="s">
        <v>88</v>
      </c>
    </row>
    <row r="4" spans="1:15" s="9" customFormat="1" ht="39" customHeight="1">
      <c r="A4" s="225"/>
      <c r="B4" s="225"/>
      <c r="C4" s="228"/>
      <c r="D4" s="225"/>
      <c r="E4" s="108">
        <v>2558</v>
      </c>
      <c r="F4" s="108">
        <v>2559</v>
      </c>
      <c r="G4" s="108">
        <v>2560</v>
      </c>
      <c r="H4" s="225"/>
      <c r="I4" s="225"/>
      <c r="J4" s="225"/>
      <c r="K4" s="225"/>
      <c r="L4" s="159" t="s">
        <v>191</v>
      </c>
      <c r="M4" s="159" t="s">
        <v>192</v>
      </c>
      <c r="N4" s="225"/>
      <c r="O4" s="225"/>
    </row>
    <row r="5" spans="1:15" s="9" customFormat="1" ht="72">
      <c r="A5" s="234" t="s">
        <v>195</v>
      </c>
      <c r="B5" s="231" t="s">
        <v>267</v>
      </c>
      <c r="C5" s="222" t="s">
        <v>197</v>
      </c>
      <c r="D5" s="109" t="s">
        <v>168</v>
      </c>
      <c r="E5" s="147">
        <v>4</v>
      </c>
      <c r="F5" s="147">
        <v>5</v>
      </c>
      <c r="G5" s="147">
        <v>5</v>
      </c>
      <c r="H5" s="147" t="s">
        <v>302</v>
      </c>
      <c r="I5" s="222" t="s">
        <v>292</v>
      </c>
      <c r="J5" s="155" t="s">
        <v>334</v>
      </c>
      <c r="K5" s="110" t="s">
        <v>120</v>
      </c>
      <c r="L5" s="110">
        <v>5</v>
      </c>
      <c r="M5" s="110">
        <v>5</v>
      </c>
      <c r="N5" s="231" t="s">
        <v>306</v>
      </c>
      <c r="O5" s="110" t="s">
        <v>131</v>
      </c>
    </row>
    <row r="6" spans="1:15" s="9" customFormat="1" ht="50.25" customHeight="1">
      <c r="A6" s="235"/>
      <c r="B6" s="232" t="s">
        <v>193</v>
      </c>
      <c r="C6" s="223"/>
      <c r="D6" s="111"/>
      <c r="E6" s="150"/>
      <c r="F6" s="150"/>
      <c r="G6" s="150"/>
      <c r="H6" s="150"/>
      <c r="I6" s="227"/>
      <c r="J6" s="155" t="s">
        <v>335</v>
      </c>
      <c r="K6" s="110" t="s">
        <v>120</v>
      </c>
      <c r="L6" s="110">
        <v>5</v>
      </c>
      <c r="M6" s="110">
        <v>4</v>
      </c>
      <c r="N6" s="233"/>
      <c r="O6" s="110" t="s">
        <v>153</v>
      </c>
    </row>
    <row r="7" spans="1:15" s="9" customFormat="1" ht="76.5" customHeight="1">
      <c r="A7" s="154"/>
      <c r="B7" s="152"/>
      <c r="C7" s="152"/>
      <c r="D7" s="111"/>
      <c r="E7" s="150"/>
      <c r="F7" s="150"/>
      <c r="G7" s="150"/>
      <c r="H7" s="150"/>
      <c r="I7" s="236" t="s">
        <v>293</v>
      </c>
      <c r="J7" s="155" t="s">
        <v>295</v>
      </c>
      <c r="K7" s="110" t="s">
        <v>168</v>
      </c>
      <c r="L7" s="110">
        <v>5</v>
      </c>
      <c r="M7" s="110">
        <v>5</v>
      </c>
      <c r="N7" s="231" t="s">
        <v>303</v>
      </c>
      <c r="O7" s="110" t="s">
        <v>155</v>
      </c>
    </row>
    <row r="8" spans="1:15" s="9" customFormat="1" ht="76.5" customHeight="1">
      <c r="A8" s="154"/>
      <c r="B8" s="152"/>
      <c r="C8" s="152"/>
      <c r="D8" s="111"/>
      <c r="E8" s="150"/>
      <c r="F8" s="150"/>
      <c r="G8" s="150"/>
      <c r="H8" s="150"/>
      <c r="I8" s="236"/>
      <c r="J8" s="155" t="s">
        <v>296</v>
      </c>
      <c r="K8" s="114" t="s">
        <v>168</v>
      </c>
      <c r="L8" s="114">
        <v>5</v>
      </c>
      <c r="M8" s="114">
        <v>5</v>
      </c>
      <c r="N8" s="232"/>
      <c r="O8" s="114" t="s">
        <v>153</v>
      </c>
    </row>
    <row r="9" spans="1:15" s="9" customFormat="1" ht="76.5" customHeight="1">
      <c r="A9" s="161"/>
      <c r="B9" s="153"/>
      <c r="C9" s="153"/>
      <c r="D9" s="162"/>
      <c r="E9" s="148"/>
      <c r="F9" s="148"/>
      <c r="G9" s="148"/>
      <c r="H9" s="148"/>
      <c r="I9" s="155" t="s">
        <v>294</v>
      </c>
      <c r="J9" s="155" t="s">
        <v>297</v>
      </c>
      <c r="K9" s="114" t="s">
        <v>168</v>
      </c>
      <c r="L9" s="114">
        <v>5</v>
      </c>
      <c r="M9" s="114">
        <v>5</v>
      </c>
      <c r="N9" s="233"/>
      <c r="O9" s="110" t="s">
        <v>304</v>
      </c>
    </row>
    <row r="10" spans="1:15" s="9" customFormat="1" ht="96">
      <c r="A10" s="154"/>
      <c r="B10" s="152"/>
      <c r="C10" s="152"/>
      <c r="D10" s="111"/>
      <c r="E10" s="150"/>
      <c r="F10" s="150"/>
      <c r="G10" s="150"/>
      <c r="H10" s="150"/>
      <c r="I10" s="227" t="s">
        <v>308</v>
      </c>
      <c r="J10" s="152" t="s">
        <v>309</v>
      </c>
      <c r="K10" s="114" t="s">
        <v>168</v>
      </c>
      <c r="L10" s="114">
        <v>5</v>
      </c>
      <c r="M10" s="114">
        <v>4</v>
      </c>
      <c r="N10" s="231" t="s">
        <v>305</v>
      </c>
      <c r="O10" s="110" t="s">
        <v>261</v>
      </c>
    </row>
    <row r="11" spans="1:15" s="9" customFormat="1" ht="96">
      <c r="A11" s="154"/>
      <c r="B11" s="153"/>
      <c r="C11" s="152"/>
      <c r="D11" s="111"/>
      <c r="E11" s="150"/>
      <c r="F11" s="150"/>
      <c r="G11" s="150"/>
      <c r="H11" s="150"/>
      <c r="I11" s="237"/>
      <c r="J11" s="151" t="s">
        <v>310</v>
      </c>
      <c r="K11" s="114" t="s">
        <v>168</v>
      </c>
      <c r="L11" s="114">
        <v>5</v>
      </c>
      <c r="M11" s="114">
        <v>4</v>
      </c>
      <c r="N11" s="233"/>
      <c r="O11" s="110" t="s">
        <v>260</v>
      </c>
    </row>
    <row r="12" spans="1:15" s="9" customFormat="1" ht="72">
      <c r="A12" s="154"/>
      <c r="B12" s="152" t="s">
        <v>317</v>
      </c>
      <c r="C12" s="151" t="s">
        <v>198</v>
      </c>
      <c r="D12" s="109" t="s">
        <v>47</v>
      </c>
      <c r="E12" s="147">
        <v>80</v>
      </c>
      <c r="F12" s="147">
        <v>85</v>
      </c>
      <c r="G12" s="147">
        <v>85</v>
      </c>
      <c r="H12" s="147" t="s">
        <v>298</v>
      </c>
      <c r="I12" s="236" t="s">
        <v>311</v>
      </c>
      <c r="J12" s="155" t="s">
        <v>312</v>
      </c>
      <c r="K12" s="114" t="s">
        <v>168</v>
      </c>
      <c r="L12" s="114">
        <v>4</v>
      </c>
      <c r="M12" s="114">
        <v>2</v>
      </c>
      <c r="N12" s="231" t="s">
        <v>307</v>
      </c>
      <c r="O12" s="110" t="s">
        <v>131</v>
      </c>
    </row>
    <row r="13" spans="1:15" s="9" customFormat="1" ht="76.5" customHeight="1">
      <c r="A13" s="154"/>
      <c r="B13" s="153"/>
      <c r="C13" s="152"/>
      <c r="D13" s="111"/>
      <c r="E13" s="150"/>
      <c r="F13" s="150"/>
      <c r="G13" s="150"/>
      <c r="H13" s="150"/>
      <c r="I13" s="236"/>
      <c r="J13" s="155" t="s">
        <v>313</v>
      </c>
      <c r="K13" s="114" t="s">
        <v>168</v>
      </c>
      <c r="L13" s="114">
        <v>4</v>
      </c>
      <c r="M13" s="114">
        <v>2</v>
      </c>
      <c r="N13" s="233"/>
      <c r="O13" s="110" t="s">
        <v>153</v>
      </c>
    </row>
    <row r="14" spans="1:15" s="9" customFormat="1" ht="76.5" customHeight="1">
      <c r="A14" s="154"/>
      <c r="B14" s="152" t="s">
        <v>316</v>
      </c>
      <c r="C14" s="147" t="s">
        <v>271</v>
      </c>
      <c r="D14" s="109" t="s">
        <v>120</v>
      </c>
      <c r="E14" s="147">
        <v>3.75</v>
      </c>
      <c r="F14" s="116">
        <v>4</v>
      </c>
      <c r="G14" s="147">
        <v>4.25</v>
      </c>
      <c r="H14" s="147" t="s">
        <v>301</v>
      </c>
      <c r="I14" s="149" t="s">
        <v>314</v>
      </c>
      <c r="J14" s="151" t="s">
        <v>315</v>
      </c>
      <c r="K14" s="114" t="s">
        <v>168</v>
      </c>
      <c r="L14" s="114">
        <v>4</v>
      </c>
      <c r="M14" s="114">
        <v>3</v>
      </c>
      <c r="N14" s="191" t="s">
        <v>275</v>
      </c>
      <c r="O14" s="110" t="s">
        <v>158</v>
      </c>
    </row>
    <row r="15" spans="1:15" ht="75.75" customHeight="1">
      <c r="A15" s="164" t="s">
        <v>196</v>
      </c>
      <c r="B15" s="220" t="s">
        <v>113</v>
      </c>
      <c r="C15" s="151" t="s">
        <v>286</v>
      </c>
      <c r="D15" s="114" t="s">
        <v>120</v>
      </c>
      <c r="E15" s="114">
        <v>4.25</v>
      </c>
      <c r="F15" s="114">
        <v>4.51</v>
      </c>
      <c r="G15" s="114">
        <v>4.75</v>
      </c>
      <c r="H15" s="147" t="s">
        <v>269</v>
      </c>
      <c r="I15" s="155" t="s">
        <v>288</v>
      </c>
      <c r="J15" s="155" t="s">
        <v>290</v>
      </c>
      <c r="K15" s="114" t="s">
        <v>168</v>
      </c>
      <c r="L15" s="114">
        <v>5</v>
      </c>
      <c r="M15" s="114">
        <v>4</v>
      </c>
      <c r="N15" s="110" t="s">
        <v>262</v>
      </c>
      <c r="O15" s="110" t="s">
        <v>264</v>
      </c>
    </row>
    <row r="16" spans="1:15" ht="96" customHeight="1">
      <c r="A16" s="163"/>
      <c r="B16" s="226"/>
      <c r="C16" s="151" t="s">
        <v>287</v>
      </c>
      <c r="D16" s="110" t="s">
        <v>168</v>
      </c>
      <c r="E16" s="110">
        <v>5</v>
      </c>
      <c r="F16" s="110">
        <v>5</v>
      </c>
      <c r="G16" s="110">
        <v>5</v>
      </c>
      <c r="H16" s="147" t="s">
        <v>300</v>
      </c>
      <c r="I16" s="151" t="s">
        <v>289</v>
      </c>
      <c r="J16" s="151" t="s">
        <v>291</v>
      </c>
      <c r="K16" s="109" t="s">
        <v>168</v>
      </c>
      <c r="L16" s="109">
        <v>4</v>
      </c>
      <c r="M16" s="109">
        <v>3</v>
      </c>
      <c r="N16" s="147" t="s">
        <v>268</v>
      </c>
      <c r="O16" s="147" t="s">
        <v>265</v>
      </c>
    </row>
    <row r="17" spans="1:15" ht="72">
      <c r="A17" s="165" t="s">
        <v>199</v>
      </c>
      <c r="B17" s="231" t="s">
        <v>114</v>
      </c>
      <c r="C17" s="231" t="s">
        <v>284</v>
      </c>
      <c r="D17" s="220" t="s">
        <v>47</v>
      </c>
      <c r="E17" s="220">
        <v>100</v>
      </c>
      <c r="F17" s="220">
        <v>100</v>
      </c>
      <c r="G17" s="220">
        <v>100</v>
      </c>
      <c r="H17" s="147" t="s">
        <v>269</v>
      </c>
      <c r="I17" s="155" t="s">
        <v>276</v>
      </c>
      <c r="J17" s="155" t="s">
        <v>280</v>
      </c>
      <c r="K17" s="110" t="s">
        <v>47</v>
      </c>
      <c r="L17" s="110">
        <v>100</v>
      </c>
      <c r="M17" s="110">
        <v>100</v>
      </c>
      <c r="N17" s="110" t="s">
        <v>270</v>
      </c>
      <c r="O17" s="110" t="s">
        <v>269</v>
      </c>
    </row>
    <row r="18" spans="1:15" ht="96">
      <c r="A18" s="166"/>
      <c r="B18" s="232"/>
      <c r="C18" s="232"/>
      <c r="D18" s="226"/>
      <c r="E18" s="226"/>
      <c r="F18" s="226"/>
      <c r="G18" s="226"/>
      <c r="H18" s="150"/>
      <c r="I18" s="155" t="s">
        <v>277</v>
      </c>
      <c r="J18" s="155" t="s">
        <v>281</v>
      </c>
      <c r="K18" s="110" t="s">
        <v>47</v>
      </c>
      <c r="L18" s="110">
        <v>100</v>
      </c>
      <c r="M18" s="110">
        <v>100</v>
      </c>
      <c r="N18" s="110" t="s">
        <v>262</v>
      </c>
      <c r="O18" s="110" t="s">
        <v>269</v>
      </c>
    </row>
    <row r="19" spans="1:15" ht="144">
      <c r="A19" s="167"/>
      <c r="B19" s="232"/>
      <c r="C19" s="232"/>
      <c r="D19" s="226"/>
      <c r="E19" s="226"/>
      <c r="F19" s="226"/>
      <c r="G19" s="226"/>
      <c r="H19" s="150"/>
      <c r="I19" s="155" t="s">
        <v>278</v>
      </c>
      <c r="J19" s="155" t="s">
        <v>282</v>
      </c>
      <c r="K19" s="110" t="s">
        <v>272</v>
      </c>
      <c r="L19" s="110">
        <v>6</v>
      </c>
      <c r="M19" s="110">
        <v>6</v>
      </c>
      <c r="N19" s="110" t="s">
        <v>228</v>
      </c>
      <c r="O19" s="110" t="s">
        <v>273</v>
      </c>
    </row>
    <row r="20" spans="1:15" ht="84.75" customHeight="1">
      <c r="A20" s="167"/>
      <c r="B20" s="233"/>
      <c r="C20" s="155" t="s">
        <v>285</v>
      </c>
      <c r="D20" s="110" t="s">
        <v>47</v>
      </c>
      <c r="E20" s="110">
        <v>80</v>
      </c>
      <c r="F20" s="110">
        <v>85</v>
      </c>
      <c r="G20" s="110">
        <v>90</v>
      </c>
      <c r="H20" s="110" t="s">
        <v>299</v>
      </c>
      <c r="I20" s="155" t="s">
        <v>279</v>
      </c>
      <c r="J20" s="155" t="s">
        <v>283</v>
      </c>
      <c r="K20" s="110" t="s">
        <v>47</v>
      </c>
      <c r="L20" s="110">
        <v>80</v>
      </c>
      <c r="M20" s="110">
        <v>85</v>
      </c>
      <c r="N20" s="110" t="s">
        <v>274</v>
      </c>
      <c r="O20" s="110" t="s">
        <v>266</v>
      </c>
    </row>
  </sheetData>
  <mergeCells count="30">
    <mergeCell ref="O3:O4"/>
    <mergeCell ref="A3:A4"/>
    <mergeCell ref="B3:B4"/>
    <mergeCell ref="C3:C4"/>
    <mergeCell ref="D3:D4"/>
    <mergeCell ref="E3:G3"/>
    <mergeCell ref="H3:H4"/>
    <mergeCell ref="L3:M3"/>
    <mergeCell ref="I3:I4"/>
    <mergeCell ref="J3:J4"/>
    <mergeCell ref="K3:K4"/>
    <mergeCell ref="N3:N4"/>
    <mergeCell ref="F17:F19"/>
    <mergeCell ref="A5:A6"/>
    <mergeCell ref="B5:B6"/>
    <mergeCell ref="C5:C6"/>
    <mergeCell ref="I5:I6"/>
    <mergeCell ref="I7:I8"/>
    <mergeCell ref="B15:B16"/>
    <mergeCell ref="B17:B20"/>
    <mergeCell ref="C17:C19"/>
    <mergeCell ref="D17:D19"/>
    <mergeCell ref="E17:E19"/>
    <mergeCell ref="G17:G19"/>
    <mergeCell ref="I10:I11"/>
    <mergeCell ref="N10:N11"/>
    <mergeCell ref="I12:I13"/>
    <mergeCell ref="N12:N13"/>
    <mergeCell ref="N5:N6"/>
    <mergeCell ref="N7:N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Z30"/>
  <sheetViews>
    <sheetView topLeftCell="C1" zoomScale="70" zoomScaleNormal="70" workbookViewId="0">
      <pane ySplit="2" topLeftCell="A14" activePane="bottomLeft" state="frozen"/>
      <selection activeCell="L1" sqref="L1"/>
      <selection pane="bottomLeft" activeCell="K19" sqref="K19"/>
    </sheetView>
  </sheetViews>
  <sheetFormatPr defaultColWidth="20" defaultRowHeight="24"/>
  <cols>
    <col min="1" max="1" width="25.140625" style="7" customWidth="1"/>
    <col min="2" max="2" width="32.28515625" style="7" customWidth="1"/>
    <col min="3" max="3" width="25.140625" style="7" customWidth="1"/>
    <col min="4" max="4" width="20.42578125" style="7" customWidth="1"/>
    <col min="5" max="7" width="11.7109375" style="7" hidden="1" customWidth="1"/>
    <col min="8" max="10" width="11.7109375" style="7" customWidth="1"/>
    <col min="11" max="11" width="24.7109375" style="7" customWidth="1"/>
    <col min="12" max="12" width="27" style="7" customWidth="1"/>
    <col min="13" max="13" width="10" style="76" bestFit="1" customWidth="1"/>
    <col min="14" max="15" width="11.140625" style="10" hidden="1" customWidth="1"/>
    <col min="16" max="16" width="11.140625" style="7" hidden="1" customWidth="1"/>
    <col min="17" max="19" width="11.140625" style="6" customWidth="1"/>
    <col min="20" max="20" width="23.7109375" style="7" customWidth="1"/>
    <col min="21" max="21" width="20" style="6"/>
    <col min="22" max="16384" width="20" style="7"/>
  </cols>
  <sheetData>
    <row r="1" spans="1:26" s="6" customFormat="1" ht="34.5" customHeight="1">
      <c r="A1" s="218" t="s">
        <v>13</v>
      </c>
      <c r="B1" s="218" t="s">
        <v>1</v>
      </c>
      <c r="C1" s="218" t="s">
        <v>115</v>
      </c>
      <c r="D1" s="218" t="s">
        <v>119</v>
      </c>
      <c r="E1" s="203" t="s">
        <v>136</v>
      </c>
      <c r="F1" s="204"/>
      <c r="G1" s="205"/>
      <c r="H1" s="203" t="s">
        <v>116</v>
      </c>
      <c r="I1" s="204"/>
      <c r="J1" s="205"/>
      <c r="K1" s="218" t="s">
        <v>117</v>
      </c>
      <c r="L1" s="218" t="s">
        <v>121</v>
      </c>
      <c r="M1" s="218" t="s">
        <v>119</v>
      </c>
      <c r="N1" s="203" t="s">
        <v>136</v>
      </c>
      <c r="O1" s="204"/>
      <c r="P1" s="205"/>
      <c r="Q1" s="203" t="s">
        <v>116</v>
      </c>
      <c r="R1" s="204"/>
      <c r="S1" s="205"/>
      <c r="T1" s="218" t="s">
        <v>68</v>
      </c>
      <c r="U1" s="218" t="s">
        <v>88</v>
      </c>
    </row>
    <row r="2" spans="1:26" s="9" customFormat="1" ht="39" customHeight="1">
      <c r="A2" s="238"/>
      <c r="B2" s="238"/>
      <c r="C2" s="238"/>
      <c r="D2" s="238"/>
      <c r="E2" s="75">
        <v>2554</v>
      </c>
      <c r="F2" s="75">
        <v>2555</v>
      </c>
      <c r="G2" s="75">
        <v>2556</v>
      </c>
      <c r="H2" s="75">
        <v>2557</v>
      </c>
      <c r="I2" s="75">
        <v>2558</v>
      </c>
      <c r="J2" s="75">
        <v>2559</v>
      </c>
      <c r="K2" s="238"/>
      <c r="L2" s="238"/>
      <c r="M2" s="238"/>
      <c r="N2" s="75">
        <v>2554</v>
      </c>
      <c r="O2" s="75">
        <v>2555</v>
      </c>
      <c r="P2" s="75">
        <v>2556</v>
      </c>
      <c r="Q2" s="75">
        <v>2557</v>
      </c>
      <c r="R2" s="75">
        <v>2558</v>
      </c>
      <c r="S2" s="75">
        <v>2559</v>
      </c>
      <c r="T2" s="238"/>
      <c r="U2" s="238"/>
    </row>
    <row r="3" spans="1:26" s="9" customFormat="1" ht="172.5" customHeight="1">
      <c r="A3" s="244" t="s">
        <v>195</v>
      </c>
      <c r="B3" s="216" t="s">
        <v>194</v>
      </c>
      <c r="C3" s="182" t="s">
        <v>197</v>
      </c>
      <c r="D3" s="71" t="s">
        <v>168</v>
      </c>
      <c r="E3" s="172" t="s">
        <v>200</v>
      </c>
      <c r="F3" s="172" t="s">
        <v>201</v>
      </c>
      <c r="G3" s="172" t="s">
        <v>200</v>
      </c>
      <c r="H3" s="8">
        <v>4</v>
      </c>
      <c r="I3" s="8">
        <v>4</v>
      </c>
      <c r="J3" s="8">
        <v>5</v>
      </c>
      <c r="K3" s="8"/>
      <c r="L3" s="8">
        <v>5</v>
      </c>
      <c r="M3" s="8"/>
      <c r="N3" s="178" t="s">
        <v>203</v>
      </c>
      <c r="O3" s="186" t="s">
        <v>215</v>
      </c>
      <c r="P3" s="171"/>
      <c r="Q3" s="171"/>
      <c r="R3" s="171"/>
      <c r="S3" s="171"/>
      <c r="T3" s="171"/>
      <c r="U3" s="171"/>
      <c r="V3" s="171"/>
      <c r="W3" s="171"/>
      <c r="X3" s="177"/>
      <c r="Y3" s="185"/>
      <c r="Z3" s="177"/>
    </row>
    <row r="4" spans="1:26" s="9" customFormat="1" ht="76.5" customHeight="1">
      <c r="A4" s="245"/>
      <c r="B4" s="250" t="s">
        <v>193</v>
      </c>
      <c r="C4" s="186" t="s">
        <v>198</v>
      </c>
      <c r="D4" s="71" t="s">
        <v>47</v>
      </c>
      <c r="E4" s="171"/>
      <c r="F4" s="172"/>
      <c r="G4" s="172"/>
      <c r="H4" s="8">
        <v>80</v>
      </c>
      <c r="I4" s="8">
        <v>83</v>
      </c>
      <c r="J4" s="8">
        <v>85</v>
      </c>
      <c r="K4" s="8"/>
      <c r="L4" s="8">
        <v>85</v>
      </c>
      <c r="M4" s="8"/>
      <c r="N4" s="178" t="s">
        <v>203</v>
      </c>
      <c r="O4" s="186"/>
      <c r="P4" s="171"/>
      <c r="Q4" s="171"/>
      <c r="R4" s="171"/>
      <c r="S4" s="171"/>
      <c r="T4" s="171"/>
      <c r="U4" s="171"/>
      <c r="V4" s="171"/>
      <c r="W4" s="171"/>
      <c r="X4" s="177"/>
      <c r="Y4" s="185"/>
      <c r="Z4" s="177"/>
    </row>
    <row r="5" spans="1:26" ht="103.5" customHeight="1">
      <c r="A5" s="212" t="s">
        <v>240</v>
      </c>
      <c r="B5" s="239" t="s">
        <v>113</v>
      </c>
      <c r="C5" s="216" t="s">
        <v>118</v>
      </c>
      <c r="D5" s="251" t="s">
        <v>120</v>
      </c>
      <c r="E5" s="251"/>
      <c r="F5" s="251"/>
      <c r="G5" s="251">
        <v>3.8</v>
      </c>
      <c r="H5" s="251">
        <v>4.25</v>
      </c>
      <c r="I5" s="251">
        <v>4.51</v>
      </c>
      <c r="J5" s="251">
        <v>4.75</v>
      </c>
      <c r="K5" s="216" t="s">
        <v>241</v>
      </c>
      <c r="L5" s="74" t="s">
        <v>242</v>
      </c>
      <c r="M5" s="8" t="s">
        <v>120</v>
      </c>
      <c r="N5" s="74"/>
      <c r="O5" s="74"/>
      <c r="P5" s="74"/>
      <c r="Q5" s="8">
        <v>5</v>
      </c>
      <c r="R5" s="8">
        <v>5</v>
      </c>
      <c r="S5" s="8">
        <v>5</v>
      </c>
      <c r="T5" s="74" t="s">
        <v>243</v>
      </c>
      <c r="U5" s="8" t="s">
        <v>131</v>
      </c>
    </row>
    <row r="6" spans="1:26" ht="162.75" customHeight="1">
      <c r="A6" s="213"/>
      <c r="B6" s="248"/>
      <c r="C6" s="250"/>
      <c r="D6" s="252"/>
      <c r="E6" s="252"/>
      <c r="F6" s="252"/>
      <c r="G6" s="252"/>
      <c r="H6" s="252"/>
      <c r="I6" s="252"/>
      <c r="J6" s="252"/>
      <c r="K6" s="250"/>
      <c r="L6" s="74" t="s">
        <v>143</v>
      </c>
      <c r="M6" s="8" t="s">
        <v>120</v>
      </c>
      <c r="N6" s="74"/>
      <c r="O6" s="74"/>
      <c r="P6" s="74"/>
      <c r="Q6" s="8">
        <v>5</v>
      </c>
      <c r="R6" s="8">
        <v>5</v>
      </c>
      <c r="S6" s="8">
        <v>5</v>
      </c>
      <c r="T6" s="74" t="s">
        <v>244</v>
      </c>
      <c r="U6" s="8" t="s">
        <v>131</v>
      </c>
    </row>
    <row r="7" spans="1:26" ht="103.5" customHeight="1">
      <c r="A7" s="213"/>
      <c r="B7" s="248"/>
      <c r="C7" s="250"/>
      <c r="D7" s="252"/>
      <c r="E7" s="252"/>
      <c r="F7" s="252"/>
      <c r="G7" s="252"/>
      <c r="H7" s="252"/>
      <c r="I7" s="252"/>
      <c r="J7" s="252"/>
      <c r="K7" s="250"/>
      <c r="L7" s="74" t="s">
        <v>144</v>
      </c>
      <c r="M7" s="8" t="s">
        <v>120</v>
      </c>
      <c r="N7" s="74"/>
      <c r="O7" s="74"/>
      <c r="P7" s="74"/>
      <c r="Q7" s="8">
        <v>5</v>
      </c>
      <c r="R7" s="8">
        <v>5</v>
      </c>
      <c r="S7" s="8">
        <v>5</v>
      </c>
      <c r="T7" s="74" t="s">
        <v>243</v>
      </c>
      <c r="U7" s="8" t="s">
        <v>131</v>
      </c>
    </row>
    <row r="8" spans="1:26" ht="129.75" customHeight="1">
      <c r="A8" s="213"/>
      <c r="B8" s="248"/>
      <c r="C8" s="250"/>
      <c r="D8" s="252"/>
      <c r="E8" s="252"/>
      <c r="F8" s="252"/>
      <c r="G8" s="252"/>
      <c r="H8" s="252"/>
      <c r="I8" s="252"/>
      <c r="J8" s="252"/>
      <c r="K8" s="250"/>
      <c r="L8" s="74" t="s">
        <v>145</v>
      </c>
      <c r="M8" s="8" t="s">
        <v>168</v>
      </c>
      <c r="N8" s="74"/>
      <c r="O8" s="74"/>
      <c r="P8" s="74"/>
      <c r="Q8" s="8">
        <v>5</v>
      </c>
      <c r="R8" s="8">
        <v>5</v>
      </c>
      <c r="S8" s="8">
        <v>5</v>
      </c>
      <c r="T8" s="74" t="s">
        <v>245</v>
      </c>
      <c r="U8" s="8" t="s">
        <v>131</v>
      </c>
    </row>
    <row r="9" spans="1:26" ht="103.5" customHeight="1">
      <c r="A9" s="213"/>
      <c r="B9" s="248"/>
      <c r="C9" s="250"/>
      <c r="D9" s="252"/>
      <c r="E9" s="252"/>
      <c r="F9" s="252"/>
      <c r="G9" s="252"/>
      <c r="H9" s="252"/>
      <c r="I9" s="252"/>
      <c r="J9" s="252"/>
      <c r="K9" s="250"/>
      <c r="L9" s="74" t="s">
        <v>146</v>
      </c>
      <c r="M9" s="8" t="s">
        <v>168</v>
      </c>
      <c r="N9" s="74"/>
      <c r="O9" s="74"/>
      <c r="P9" s="74"/>
      <c r="Q9" s="8">
        <v>5</v>
      </c>
      <c r="R9" s="8">
        <v>5</v>
      </c>
      <c r="S9" s="8">
        <v>5</v>
      </c>
      <c r="T9" s="74" t="s">
        <v>246</v>
      </c>
      <c r="U9" s="8" t="s">
        <v>131</v>
      </c>
    </row>
    <row r="10" spans="1:26" ht="90" customHeight="1">
      <c r="A10" s="213"/>
      <c r="B10" s="248"/>
      <c r="C10" s="250"/>
      <c r="D10" s="252"/>
      <c r="E10" s="252"/>
      <c r="F10" s="252"/>
      <c r="G10" s="252"/>
      <c r="H10" s="252"/>
      <c r="I10" s="252"/>
      <c r="J10" s="252"/>
      <c r="K10" s="217"/>
      <c r="L10" s="74" t="s">
        <v>122</v>
      </c>
      <c r="M10" s="8" t="s">
        <v>47</v>
      </c>
      <c r="N10" s="74"/>
      <c r="O10" s="74"/>
      <c r="P10" s="74"/>
      <c r="Q10" s="8">
        <v>3</v>
      </c>
      <c r="R10" s="8">
        <v>3</v>
      </c>
      <c r="S10" s="8">
        <v>3</v>
      </c>
      <c r="T10" s="74"/>
      <c r="U10" s="8" t="s">
        <v>153</v>
      </c>
    </row>
    <row r="11" spans="1:26" ht="90" customHeight="1">
      <c r="A11" s="213"/>
      <c r="B11" s="248"/>
      <c r="C11" s="250"/>
      <c r="D11" s="252"/>
      <c r="E11" s="252"/>
      <c r="F11" s="252"/>
      <c r="G11" s="252"/>
      <c r="H11" s="252"/>
      <c r="I11" s="252"/>
      <c r="J11" s="252"/>
      <c r="K11" s="216" t="s">
        <v>247</v>
      </c>
      <c r="L11" s="74" t="s">
        <v>154</v>
      </c>
      <c r="M11" s="8" t="s">
        <v>168</v>
      </c>
      <c r="N11" s="74"/>
      <c r="O11" s="74"/>
      <c r="P11" s="74"/>
      <c r="Q11" s="8">
        <v>5</v>
      </c>
      <c r="R11" s="8">
        <v>5</v>
      </c>
      <c r="S11" s="8">
        <v>5</v>
      </c>
      <c r="T11" s="216" t="s">
        <v>344</v>
      </c>
      <c r="U11" s="8" t="s">
        <v>155</v>
      </c>
    </row>
    <row r="12" spans="1:26" ht="90" customHeight="1">
      <c r="A12" s="213"/>
      <c r="B12" s="248"/>
      <c r="C12" s="217"/>
      <c r="D12" s="253"/>
      <c r="E12" s="253"/>
      <c r="F12" s="253"/>
      <c r="G12" s="253"/>
      <c r="H12" s="253"/>
      <c r="I12" s="253"/>
      <c r="J12" s="253"/>
      <c r="K12" s="217"/>
      <c r="L12" s="74" t="s">
        <v>123</v>
      </c>
      <c r="M12" s="8" t="s">
        <v>168</v>
      </c>
      <c r="N12" s="74"/>
      <c r="O12" s="74"/>
      <c r="P12" s="74"/>
      <c r="Q12" s="8">
        <v>5</v>
      </c>
      <c r="R12" s="8">
        <v>5</v>
      </c>
      <c r="S12" s="8">
        <v>5</v>
      </c>
      <c r="T12" s="217"/>
      <c r="U12" s="8" t="s">
        <v>155</v>
      </c>
    </row>
    <row r="13" spans="1:26" ht="144" customHeight="1">
      <c r="A13" s="213"/>
      <c r="B13" s="248"/>
      <c r="C13" s="216" t="s">
        <v>248</v>
      </c>
      <c r="D13" s="239" t="s">
        <v>47</v>
      </c>
      <c r="E13" s="239"/>
      <c r="F13" s="239"/>
      <c r="G13" s="239">
        <v>72.44</v>
      </c>
      <c r="H13" s="239">
        <v>4.25</v>
      </c>
      <c r="I13" s="239">
        <v>4.51</v>
      </c>
      <c r="J13" s="239">
        <v>4.75</v>
      </c>
      <c r="K13" s="216" t="s">
        <v>249</v>
      </c>
      <c r="L13" s="74" t="s">
        <v>157</v>
      </c>
      <c r="M13" s="8" t="s">
        <v>168</v>
      </c>
      <c r="N13" s="74"/>
      <c r="O13" s="74"/>
      <c r="P13" s="74"/>
      <c r="Q13" s="8">
        <v>4</v>
      </c>
      <c r="R13" s="8">
        <v>4</v>
      </c>
      <c r="S13" s="8">
        <v>5</v>
      </c>
      <c r="T13" s="186" t="s">
        <v>348</v>
      </c>
      <c r="U13" s="8" t="s">
        <v>158</v>
      </c>
    </row>
    <row r="14" spans="1:26" ht="48" customHeight="1">
      <c r="A14" s="213"/>
      <c r="B14" s="248"/>
      <c r="C14" s="250"/>
      <c r="D14" s="254"/>
      <c r="E14" s="254"/>
      <c r="F14" s="254"/>
      <c r="G14" s="254"/>
      <c r="H14" s="254"/>
      <c r="I14" s="254"/>
      <c r="J14" s="254"/>
      <c r="K14" s="217"/>
      <c r="L14" s="74" t="s">
        <v>124</v>
      </c>
      <c r="M14" s="8" t="s">
        <v>168</v>
      </c>
      <c r="N14" s="74"/>
      <c r="O14" s="74"/>
      <c r="P14" s="74"/>
      <c r="Q14" s="8">
        <v>5</v>
      </c>
      <c r="R14" s="8">
        <v>5</v>
      </c>
      <c r="S14" s="8">
        <v>5</v>
      </c>
      <c r="T14" s="186" t="s">
        <v>349</v>
      </c>
      <c r="U14" s="8" t="s">
        <v>156</v>
      </c>
    </row>
    <row r="15" spans="1:26" ht="72" customHeight="1">
      <c r="A15" s="213"/>
      <c r="B15" s="248"/>
      <c r="C15" s="250"/>
      <c r="D15" s="254"/>
      <c r="E15" s="254"/>
      <c r="F15" s="254"/>
      <c r="G15" s="254"/>
      <c r="H15" s="254"/>
      <c r="I15" s="254"/>
      <c r="J15" s="254"/>
      <c r="K15" s="74" t="s">
        <v>250</v>
      </c>
      <c r="L15" s="74" t="s">
        <v>125</v>
      </c>
      <c r="M15" s="8" t="s">
        <v>168</v>
      </c>
      <c r="N15" s="74"/>
      <c r="O15" s="74"/>
      <c r="P15" s="74"/>
      <c r="Q15" s="8">
        <v>5</v>
      </c>
      <c r="R15" s="8">
        <v>5</v>
      </c>
      <c r="S15" s="8">
        <v>5</v>
      </c>
      <c r="T15" s="74"/>
      <c r="U15" s="8" t="s">
        <v>156</v>
      </c>
    </row>
    <row r="16" spans="1:26" ht="96" customHeight="1">
      <c r="A16" s="214"/>
      <c r="B16" s="249"/>
      <c r="C16" s="217"/>
      <c r="D16" s="240"/>
      <c r="E16" s="240"/>
      <c r="F16" s="240"/>
      <c r="G16" s="240"/>
      <c r="H16" s="240"/>
      <c r="I16" s="240"/>
      <c r="J16" s="240"/>
      <c r="K16" s="74" t="s">
        <v>251</v>
      </c>
      <c r="L16" s="74" t="s">
        <v>126</v>
      </c>
      <c r="M16" s="8" t="s">
        <v>168</v>
      </c>
      <c r="N16" s="74"/>
      <c r="O16" s="74"/>
      <c r="P16" s="74"/>
      <c r="Q16" s="8">
        <v>5</v>
      </c>
      <c r="R16" s="8">
        <v>5</v>
      </c>
      <c r="S16" s="8">
        <v>5</v>
      </c>
      <c r="T16" s="74"/>
      <c r="U16" s="8" t="s">
        <v>132</v>
      </c>
    </row>
    <row r="17" spans="1:21" ht="79.5" customHeight="1">
      <c r="A17" s="258" t="s">
        <v>252</v>
      </c>
      <c r="B17" s="212" t="s">
        <v>114</v>
      </c>
      <c r="C17" s="73" t="s">
        <v>135</v>
      </c>
      <c r="D17" s="8" t="s">
        <v>47</v>
      </c>
      <c r="E17" s="8"/>
      <c r="F17" s="8"/>
      <c r="G17" s="11">
        <v>80</v>
      </c>
      <c r="H17" s="11">
        <v>100</v>
      </c>
      <c r="I17" s="11">
        <v>100</v>
      </c>
      <c r="J17" s="11">
        <v>100</v>
      </c>
      <c r="K17" s="74" t="s">
        <v>253</v>
      </c>
      <c r="L17" s="74" t="s">
        <v>130</v>
      </c>
      <c r="M17" s="8" t="s">
        <v>341</v>
      </c>
      <c r="N17" s="74"/>
      <c r="O17" s="74"/>
      <c r="P17" s="74"/>
      <c r="Q17" s="8">
        <v>11</v>
      </c>
      <c r="R17" s="8">
        <v>11</v>
      </c>
      <c r="S17" s="8">
        <v>11</v>
      </c>
      <c r="T17" s="186" t="s">
        <v>350</v>
      </c>
      <c r="U17" s="8" t="s">
        <v>133</v>
      </c>
    </row>
    <row r="18" spans="1:21" ht="72" customHeight="1">
      <c r="A18" s="259"/>
      <c r="B18" s="213"/>
      <c r="C18" s="216" t="s">
        <v>254</v>
      </c>
      <c r="D18" s="239" t="s">
        <v>47</v>
      </c>
      <c r="E18" s="239"/>
      <c r="F18" s="239"/>
      <c r="G18" s="239"/>
      <c r="H18" s="239">
        <v>100</v>
      </c>
      <c r="I18" s="239">
        <v>100</v>
      </c>
      <c r="J18" s="239">
        <v>100</v>
      </c>
      <c r="K18" s="74" t="s">
        <v>147</v>
      </c>
      <c r="L18" s="74" t="s">
        <v>127</v>
      </c>
      <c r="M18" s="8" t="s">
        <v>341</v>
      </c>
      <c r="N18" s="74"/>
      <c r="O18" s="74"/>
      <c r="P18" s="74"/>
      <c r="Q18" s="8">
        <v>11</v>
      </c>
      <c r="R18" s="8">
        <v>11</v>
      </c>
      <c r="S18" s="8">
        <v>11</v>
      </c>
      <c r="T18" s="74"/>
      <c r="U18" s="8" t="s">
        <v>133</v>
      </c>
    </row>
    <row r="19" spans="1:21" ht="96" customHeight="1">
      <c r="A19" s="259"/>
      <c r="B19" s="213"/>
      <c r="C19" s="217"/>
      <c r="D19" s="240"/>
      <c r="E19" s="240"/>
      <c r="F19" s="240"/>
      <c r="G19" s="240"/>
      <c r="H19" s="240"/>
      <c r="I19" s="240"/>
      <c r="J19" s="240"/>
      <c r="K19" s="74" t="s">
        <v>148</v>
      </c>
      <c r="L19" s="74" t="s">
        <v>128</v>
      </c>
      <c r="M19" s="8" t="s">
        <v>342</v>
      </c>
      <c r="N19" s="74"/>
      <c r="O19" s="74"/>
      <c r="P19" s="74"/>
      <c r="Q19" s="8">
        <v>1</v>
      </c>
      <c r="R19" s="8">
        <v>2</v>
      </c>
      <c r="S19" s="8">
        <v>3</v>
      </c>
      <c r="T19" s="74"/>
      <c r="U19" s="8" t="s">
        <v>133</v>
      </c>
    </row>
    <row r="20" spans="1:21" ht="120" customHeight="1">
      <c r="A20" s="259"/>
      <c r="B20" s="213"/>
      <c r="C20" s="216" t="s">
        <v>255</v>
      </c>
      <c r="D20" s="239" t="s">
        <v>47</v>
      </c>
      <c r="E20" s="239"/>
      <c r="F20" s="239"/>
      <c r="G20" s="239"/>
      <c r="H20" s="255">
        <v>80</v>
      </c>
      <c r="I20" s="255">
        <v>85</v>
      </c>
      <c r="J20" s="255">
        <v>90</v>
      </c>
      <c r="K20" s="74" t="s">
        <v>256</v>
      </c>
      <c r="L20" s="74" t="s">
        <v>150</v>
      </c>
      <c r="M20" s="8" t="s">
        <v>120</v>
      </c>
      <c r="N20" s="74"/>
      <c r="O20" s="74"/>
      <c r="P20" s="74"/>
      <c r="Q20" s="8">
        <v>4</v>
      </c>
      <c r="R20" s="8">
        <v>5</v>
      </c>
      <c r="S20" s="8">
        <v>5</v>
      </c>
      <c r="T20" s="74" t="s">
        <v>149</v>
      </c>
      <c r="U20" s="8" t="s">
        <v>153</v>
      </c>
    </row>
    <row r="21" spans="1:21" ht="98.25" customHeight="1">
      <c r="A21" s="259"/>
      <c r="B21" s="213"/>
      <c r="C21" s="250"/>
      <c r="D21" s="254"/>
      <c r="E21" s="254"/>
      <c r="F21" s="254"/>
      <c r="G21" s="254"/>
      <c r="H21" s="256"/>
      <c r="I21" s="256"/>
      <c r="J21" s="256"/>
      <c r="K21" s="73"/>
      <c r="L21" s="74" t="s">
        <v>151</v>
      </c>
      <c r="M21" s="8" t="s">
        <v>120</v>
      </c>
      <c r="N21" s="74"/>
      <c r="O21" s="74"/>
      <c r="P21" s="74"/>
      <c r="Q21" s="8">
        <v>3</v>
      </c>
      <c r="R21" s="8">
        <v>4</v>
      </c>
      <c r="S21" s="8">
        <v>5</v>
      </c>
      <c r="T21" s="74" t="s">
        <v>152</v>
      </c>
      <c r="U21" s="8" t="s">
        <v>131</v>
      </c>
    </row>
    <row r="22" spans="1:21" ht="96" customHeight="1">
      <c r="A22" s="259"/>
      <c r="B22" s="213"/>
      <c r="C22" s="250"/>
      <c r="D22" s="254"/>
      <c r="E22" s="254"/>
      <c r="F22" s="254"/>
      <c r="G22" s="254"/>
      <c r="H22" s="256"/>
      <c r="I22" s="256"/>
      <c r="J22" s="256"/>
      <c r="K22" s="73" t="s">
        <v>257</v>
      </c>
      <c r="L22" s="74" t="s">
        <v>159</v>
      </c>
      <c r="M22" s="8" t="s">
        <v>168</v>
      </c>
      <c r="N22" s="74"/>
      <c r="O22" s="74"/>
      <c r="P22" s="74"/>
      <c r="Q22" s="8">
        <v>3</v>
      </c>
      <c r="R22" s="8">
        <v>4</v>
      </c>
      <c r="S22" s="8">
        <v>5</v>
      </c>
      <c r="T22" s="186" t="s">
        <v>346</v>
      </c>
      <c r="U22" s="8" t="s">
        <v>133</v>
      </c>
    </row>
    <row r="23" spans="1:21" ht="54.75" customHeight="1">
      <c r="A23" s="259"/>
      <c r="B23" s="213"/>
      <c r="C23" s="250"/>
      <c r="D23" s="254"/>
      <c r="E23" s="254"/>
      <c r="F23" s="254"/>
      <c r="G23" s="254"/>
      <c r="H23" s="256"/>
      <c r="I23" s="256"/>
      <c r="J23" s="256"/>
      <c r="K23" s="175" t="s">
        <v>258</v>
      </c>
      <c r="L23" s="186" t="s">
        <v>343</v>
      </c>
      <c r="M23" s="8" t="s">
        <v>168</v>
      </c>
      <c r="N23" s="74"/>
      <c r="O23" s="74"/>
      <c r="P23" s="74"/>
      <c r="Q23" s="8">
        <v>3.51</v>
      </c>
      <c r="R23" s="8">
        <v>4</v>
      </c>
      <c r="S23" s="8">
        <v>4</v>
      </c>
      <c r="T23" s="186" t="s">
        <v>345</v>
      </c>
      <c r="U23" s="8" t="s">
        <v>134</v>
      </c>
    </row>
    <row r="24" spans="1:21" ht="72" customHeight="1">
      <c r="A24" s="260"/>
      <c r="B24" s="214"/>
      <c r="C24" s="217"/>
      <c r="D24" s="240"/>
      <c r="E24" s="240"/>
      <c r="F24" s="240"/>
      <c r="G24" s="240"/>
      <c r="H24" s="257"/>
      <c r="I24" s="257"/>
      <c r="J24" s="257"/>
      <c r="K24" s="74" t="s">
        <v>259</v>
      </c>
      <c r="L24" s="186" t="s">
        <v>351</v>
      </c>
      <c r="M24" s="8" t="s">
        <v>341</v>
      </c>
      <c r="N24" s="74"/>
      <c r="O24" s="74"/>
      <c r="P24" s="74"/>
      <c r="Q24" s="8">
        <v>5</v>
      </c>
      <c r="R24" s="8">
        <v>5</v>
      </c>
      <c r="S24" s="8">
        <v>5</v>
      </c>
      <c r="T24" s="186" t="s">
        <v>347</v>
      </c>
      <c r="U24" s="8" t="s">
        <v>133</v>
      </c>
    </row>
    <row r="25" spans="1:21">
      <c r="M25" s="6"/>
      <c r="N25" s="7"/>
      <c r="O25" s="7"/>
    </row>
    <row r="26" spans="1:21">
      <c r="M26" s="6"/>
      <c r="N26" s="7"/>
      <c r="O26" s="7"/>
    </row>
    <row r="27" spans="1:21">
      <c r="M27" s="6"/>
      <c r="N27" s="7"/>
      <c r="O27" s="7"/>
    </row>
    <row r="28" spans="1:21">
      <c r="M28" s="6"/>
      <c r="N28" s="7"/>
      <c r="O28" s="7"/>
    </row>
    <row r="29" spans="1:21">
      <c r="M29" s="6"/>
      <c r="N29" s="7"/>
      <c r="O29" s="7"/>
    </row>
    <row r="30" spans="1:21">
      <c r="M30" s="6"/>
      <c r="N30" s="7"/>
      <c r="O30" s="7"/>
    </row>
  </sheetData>
  <mergeCells count="55">
    <mergeCell ref="T11:T12"/>
    <mergeCell ref="A3:A4"/>
    <mergeCell ref="B3:B4"/>
    <mergeCell ref="F18:F19"/>
    <mergeCell ref="G18:G19"/>
    <mergeCell ref="H18:H19"/>
    <mergeCell ref="I18:I19"/>
    <mergeCell ref="J18:J19"/>
    <mergeCell ref="A17:A24"/>
    <mergeCell ref="B17:B24"/>
    <mergeCell ref="C18:C19"/>
    <mergeCell ref="D18:D19"/>
    <mergeCell ref="E18:E19"/>
    <mergeCell ref="C20:C24"/>
    <mergeCell ref="D20:D24"/>
    <mergeCell ref="E20:E24"/>
    <mergeCell ref="F20:F24"/>
    <mergeCell ref="G20:G24"/>
    <mergeCell ref="H20:H24"/>
    <mergeCell ref="I20:I24"/>
    <mergeCell ref="J20:J24"/>
    <mergeCell ref="J5:J12"/>
    <mergeCell ref="K5:K10"/>
    <mergeCell ref="K11:K12"/>
    <mergeCell ref="C13:C16"/>
    <mergeCell ref="D13:D16"/>
    <mergeCell ref="E13:E16"/>
    <mergeCell ref="F13:F16"/>
    <mergeCell ref="G13:G16"/>
    <mergeCell ref="H13:H16"/>
    <mergeCell ref="I13:I16"/>
    <mergeCell ref="J13:J16"/>
    <mergeCell ref="K13:K14"/>
    <mergeCell ref="U1:U2"/>
    <mergeCell ref="A5:A16"/>
    <mergeCell ref="B5:B16"/>
    <mergeCell ref="C5:C12"/>
    <mergeCell ref="D5:D12"/>
    <mergeCell ref="E5:E12"/>
    <mergeCell ref="F5:F12"/>
    <mergeCell ref="G5:G12"/>
    <mergeCell ref="H5:H12"/>
    <mergeCell ref="I5:I12"/>
    <mergeCell ref="K1:K2"/>
    <mergeCell ref="L1:L2"/>
    <mergeCell ref="M1:M2"/>
    <mergeCell ref="N1:P1"/>
    <mergeCell ref="Q1:S1"/>
    <mergeCell ref="T1:T2"/>
    <mergeCell ref="H1:J1"/>
    <mergeCell ref="A1:A2"/>
    <mergeCell ref="B1:B2"/>
    <mergeCell ref="C1:C2"/>
    <mergeCell ref="D1:D2"/>
    <mergeCell ref="E1:G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14</vt:i4>
      </vt:variant>
      <vt:variant>
        <vt:lpstr>ช่วงที่มีชื่อ</vt:lpstr>
      </vt:variant>
      <vt:variant>
        <vt:i4>6</vt:i4>
      </vt:variant>
    </vt:vector>
  </HeadingPairs>
  <TitlesOfParts>
    <vt:vector size="20" baseType="lpstr">
      <vt:lpstr>SWOT(ใหม่)</vt:lpstr>
      <vt:lpstr>วิสัยทัศน์และพันธกิจ</vt:lpstr>
      <vt:lpstr>ความเชื่อมโยงแผนกลยุทธ์มหาวิทยา</vt:lpstr>
      <vt:lpstr>กลยุทธ์-ตัวชี้วัด-ค่าเป้าหมาย</vt:lpstr>
      <vt:lpstr>กลยุทธ์-มาตรการ-ตัวชี้วัด</vt:lpstr>
      <vt:lpstr>งบประมาณ</vt:lpstr>
      <vt:lpstr>รายงานผลระดับผลลัพธ์ 58-1</vt:lpstr>
      <vt:lpstr>รายงานผลระดับผลผลิต 58-1</vt:lpstr>
      <vt:lpstr>Sheet5</vt:lpstr>
      <vt:lpstr>Sheet2</vt:lpstr>
      <vt:lpstr>ความเชื่อมโยง</vt:lpstr>
      <vt:lpstr>แผนกลยุทธ์</vt:lpstr>
      <vt:lpstr>ตัวชีว้ดที่กองแผนงานรับผิดชอบ</vt:lpstr>
      <vt:lpstr>Sheet1</vt:lpstr>
      <vt:lpstr>Sheet2!Print_Titles</vt:lpstr>
      <vt:lpstr>'กลยุทธ์-ตัวชี้วัด-ค่าเป้าหมาย'!Print_Titles</vt:lpstr>
      <vt:lpstr>'กลยุทธ์-มาตรการ-ตัวชี้วัด'!Print_Titles</vt:lpstr>
      <vt:lpstr>ความเชื่อมโยง!Print_Titles</vt:lpstr>
      <vt:lpstr>ความเชื่อมโยงแผนกลยุทธ์มหาวิทยา!Print_Titles</vt:lpstr>
      <vt:lpstr>งบประมาณ!Print_Titles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lab_2</dc:creator>
  <cp:lastModifiedBy>suntron</cp:lastModifiedBy>
  <cp:lastPrinted>2015-06-29T01:15:51Z</cp:lastPrinted>
  <dcterms:created xsi:type="dcterms:W3CDTF">2007-07-18T16:56:02Z</dcterms:created>
  <dcterms:modified xsi:type="dcterms:W3CDTF">2015-08-11T22:25:46Z</dcterms:modified>
</cp:coreProperties>
</file>