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dell 2021\D(work)\ข้อมูลหลักสูตร\สายการเรียน+แนะนำภาควิชา+คำนวณเกรดภาค\"/>
    </mc:Choice>
  </mc:AlternateContent>
  <xr:revisionPtr revIDLastSave="0" documentId="13_ncr:1_{C268B2B8-2646-4518-A2BD-4C60BA19CA09}" xr6:coauthVersionLast="36" xr6:coauthVersionMax="36" xr10:uidLastSave="{00000000-0000-0000-0000-000000000000}"/>
  <bookViews>
    <workbookView xWindow="0" yWindow="0" windowWidth="23040" windowHeight="8364" xr2:uid="{5EA4CBE1-8459-4A58-9BA7-2487AC406029}"/>
  </bookViews>
  <sheets>
    <sheet name="หลักสูตร 66 -ปกติ" sheetId="1" r:id="rId1"/>
    <sheet name="หลักสูตร 66-สหกิจ" sheetId="2" r:id="rId2"/>
    <sheet name="หลักสูตร 60-6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F31" i="3"/>
  <c r="J31" i="3" s="1"/>
  <c r="G31" i="3"/>
  <c r="H31" i="3"/>
  <c r="F13" i="3"/>
  <c r="J13" i="3" s="1"/>
  <c r="G13" i="3"/>
  <c r="H13" i="3"/>
  <c r="E30" i="3"/>
  <c r="E31" i="3"/>
  <c r="E13" i="3"/>
  <c r="C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H30" i="3"/>
  <c r="G30" i="3"/>
  <c r="F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H18" i="3"/>
  <c r="G18" i="3"/>
  <c r="F18" i="3"/>
  <c r="F17" i="3"/>
  <c r="E17" i="3"/>
  <c r="N15" i="3"/>
  <c r="F16" i="3"/>
  <c r="E16" i="3"/>
  <c r="F15" i="3"/>
  <c r="E15" i="3"/>
  <c r="F14" i="3"/>
  <c r="E14" i="3"/>
  <c r="F12" i="3"/>
  <c r="E12" i="3"/>
  <c r="F11" i="3"/>
  <c r="E11" i="3"/>
  <c r="F10" i="3"/>
  <c r="E10" i="3"/>
  <c r="M9" i="3"/>
  <c r="M10" i="3" s="1"/>
  <c r="F9" i="3"/>
  <c r="E9" i="3"/>
  <c r="N8" i="3"/>
  <c r="F8" i="3"/>
  <c r="E8" i="3"/>
  <c r="C37" i="2"/>
  <c r="H36" i="2"/>
  <c r="G36" i="2"/>
  <c r="F36" i="2"/>
  <c r="J36" i="2" s="1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J18" i="2"/>
  <c r="I18" i="2"/>
  <c r="H18" i="2"/>
  <c r="G18" i="2"/>
  <c r="F18" i="2"/>
  <c r="E18" i="2"/>
  <c r="F17" i="2"/>
  <c r="E17" i="2"/>
  <c r="F16" i="2"/>
  <c r="E16" i="2"/>
  <c r="N15" i="2"/>
  <c r="F15" i="2"/>
  <c r="E15" i="2"/>
  <c r="F14" i="2"/>
  <c r="E14" i="2"/>
  <c r="F13" i="2"/>
  <c r="E13" i="2"/>
  <c r="F12" i="2"/>
  <c r="E12" i="2"/>
  <c r="F11" i="2"/>
  <c r="E11" i="2"/>
  <c r="F10" i="2"/>
  <c r="E10" i="2"/>
  <c r="N9" i="2"/>
  <c r="M9" i="2"/>
  <c r="M10" i="2" s="1"/>
  <c r="F9" i="2"/>
  <c r="E9" i="2"/>
  <c r="N8" i="2"/>
  <c r="F8" i="2"/>
  <c r="F37" i="2" s="1"/>
  <c r="E8" i="2"/>
  <c r="C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H29" i="1"/>
  <c r="G29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H17" i="1"/>
  <c r="G17" i="1"/>
  <c r="F17" i="1"/>
  <c r="E17" i="1"/>
  <c r="F16" i="1"/>
  <c r="E16" i="1"/>
  <c r="N15" i="1"/>
  <c r="F15" i="1"/>
  <c r="E15" i="1"/>
  <c r="F14" i="1"/>
  <c r="E14" i="1"/>
  <c r="F13" i="1"/>
  <c r="E13" i="1"/>
  <c r="F12" i="1"/>
  <c r="E12" i="1"/>
  <c r="F11" i="1"/>
  <c r="E11" i="1"/>
  <c r="F10" i="1"/>
  <c r="E10" i="1"/>
  <c r="M9" i="1"/>
  <c r="M10" i="1" s="1"/>
  <c r="F9" i="1"/>
  <c r="E9" i="1"/>
  <c r="N8" i="1"/>
  <c r="F8" i="1"/>
  <c r="E8" i="1"/>
  <c r="C43" i="1" s="1"/>
  <c r="I17" i="1" l="1"/>
  <c r="J29" i="1"/>
  <c r="I29" i="1"/>
  <c r="F40" i="1"/>
  <c r="N9" i="1"/>
  <c r="J17" i="1"/>
  <c r="I31" i="3"/>
  <c r="I13" i="3"/>
  <c r="C42" i="3"/>
  <c r="J30" i="3"/>
  <c r="J18" i="3"/>
  <c r="M11" i="3"/>
  <c r="N10" i="3"/>
  <c r="N9" i="3"/>
  <c r="F39" i="3"/>
  <c r="I18" i="3"/>
  <c r="I30" i="3"/>
  <c r="N10" i="2"/>
  <c r="M11" i="2"/>
  <c r="I36" i="2"/>
  <c r="N10" i="1"/>
  <c r="M11" i="1"/>
  <c r="M12" i="3" l="1"/>
  <c r="N11" i="3"/>
  <c r="N11" i="2"/>
  <c r="M12" i="2"/>
  <c r="N11" i="1"/>
  <c r="M12" i="1"/>
  <c r="G36" i="3" l="1"/>
  <c r="I36" i="3" s="1"/>
  <c r="G32" i="3"/>
  <c r="I32" i="3" s="1"/>
  <c r="G27" i="3"/>
  <c r="I27" i="3" s="1"/>
  <c r="G23" i="3"/>
  <c r="I23" i="3" s="1"/>
  <c r="G19" i="3"/>
  <c r="I19" i="3" s="1"/>
  <c r="G14" i="3"/>
  <c r="I14" i="3" s="1"/>
  <c r="G15" i="3"/>
  <c r="I15" i="3" s="1"/>
  <c r="G10" i="3"/>
  <c r="I10" i="3" s="1"/>
  <c r="G37" i="3"/>
  <c r="I37" i="3" s="1"/>
  <c r="G33" i="3"/>
  <c r="I33" i="3" s="1"/>
  <c r="G28" i="3"/>
  <c r="I28" i="3" s="1"/>
  <c r="G24" i="3"/>
  <c r="I24" i="3" s="1"/>
  <c r="G20" i="3"/>
  <c r="I20" i="3" s="1"/>
  <c r="G8" i="3"/>
  <c r="I8" i="3" s="1"/>
  <c r="G16" i="3"/>
  <c r="I16" i="3" s="1"/>
  <c r="G11" i="3"/>
  <c r="I11" i="3" s="1"/>
  <c r="G12" i="3"/>
  <c r="I12" i="3" s="1"/>
  <c r="G9" i="3"/>
  <c r="I9" i="3" s="1"/>
  <c r="G38" i="3"/>
  <c r="I38" i="3" s="1"/>
  <c r="G34" i="3"/>
  <c r="I34" i="3" s="1"/>
  <c r="G29" i="3"/>
  <c r="I29" i="3" s="1"/>
  <c r="G25" i="3"/>
  <c r="I25" i="3" s="1"/>
  <c r="G21" i="3"/>
  <c r="I21" i="3" s="1"/>
  <c r="G17" i="3"/>
  <c r="I17" i="3" s="1"/>
  <c r="M13" i="3"/>
  <c r="G35" i="3"/>
  <c r="I35" i="3" s="1"/>
  <c r="G26" i="3"/>
  <c r="I26" i="3" s="1"/>
  <c r="G22" i="3"/>
  <c r="I22" i="3" s="1"/>
  <c r="N12" i="3"/>
  <c r="G15" i="2"/>
  <c r="I15" i="2" s="1"/>
  <c r="G11" i="2"/>
  <c r="I11" i="2" s="1"/>
  <c r="G32" i="2"/>
  <c r="I32" i="2" s="1"/>
  <c r="G28" i="2"/>
  <c r="I28" i="2" s="1"/>
  <c r="G24" i="2"/>
  <c r="I24" i="2" s="1"/>
  <c r="G33" i="2"/>
  <c r="I33" i="2" s="1"/>
  <c r="G29" i="2"/>
  <c r="I29" i="2" s="1"/>
  <c r="G25" i="2"/>
  <c r="I25" i="2" s="1"/>
  <c r="G21" i="2"/>
  <c r="I21" i="2" s="1"/>
  <c r="G17" i="2"/>
  <c r="I17" i="2" s="1"/>
  <c r="N12" i="2"/>
  <c r="M13" i="2"/>
  <c r="G34" i="2"/>
  <c r="I34" i="2" s="1"/>
  <c r="G26" i="2"/>
  <c r="I26" i="2" s="1"/>
  <c r="G22" i="2"/>
  <c r="I22" i="2" s="1"/>
  <c r="G13" i="2"/>
  <c r="I13" i="2" s="1"/>
  <c r="G9" i="2"/>
  <c r="I9" i="2" s="1"/>
  <c r="G16" i="2"/>
  <c r="I16" i="2" s="1"/>
  <c r="G30" i="2"/>
  <c r="I30" i="2" s="1"/>
  <c r="G8" i="2"/>
  <c r="I8" i="2" s="1"/>
  <c r="G12" i="2"/>
  <c r="I12" i="2" s="1"/>
  <c r="G35" i="2"/>
  <c r="I35" i="2" s="1"/>
  <c r="G31" i="2"/>
  <c r="I31" i="2" s="1"/>
  <c r="G27" i="2"/>
  <c r="I27" i="2" s="1"/>
  <c r="G23" i="2"/>
  <c r="I23" i="2" s="1"/>
  <c r="G19" i="2"/>
  <c r="I19" i="2" s="1"/>
  <c r="G14" i="2"/>
  <c r="I14" i="2" s="1"/>
  <c r="G10" i="2"/>
  <c r="I10" i="2" s="1"/>
  <c r="G20" i="2"/>
  <c r="I20" i="2" s="1"/>
  <c r="G38" i="1"/>
  <c r="I38" i="1" s="1"/>
  <c r="G34" i="1"/>
  <c r="I34" i="1" s="1"/>
  <c r="G18" i="1"/>
  <c r="I18" i="1" s="1"/>
  <c r="G39" i="1"/>
  <c r="I39" i="1" s="1"/>
  <c r="G35" i="1"/>
  <c r="I35" i="1" s="1"/>
  <c r="G31" i="1"/>
  <c r="I31" i="1" s="1"/>
  <c r="G27" i="1"/>
  <c r="I27" i="1" s="1"/>
  <c r="G23" i="1"/>
  <c r="I23" i="1" s="1"/>
  <c r="G19" i="1"/>
  <c r="I19" i="1" s="1"/>
  <c r="G8" i="1"/>
  <c r="I8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37" i="1"/>
  <c r="I37" i="1" s="1"/>
  <c r="G36" i="1"/>
  <c r="I36" i="1" s="1"/>
  <c r="G32" i="1"/>
  <c r="I32" i="1" s="1"/>
  <c r="G28" i="1"/>
  <c r="I28" i="1" s="1"/>
  <c r="G24" i="1"/>
  <c r="I24" i="1" s="1"/>
  <c r="G20" i="1"/>
  <c r="I20" i="1" s="1"/>
  <c r="G16" i="1"/>
  <c r="I16" i="1" s="1"/>
  <c r="G33" i="1"/>
  <c r="I33" i="1" s="1"/>
  <c r="G25" i="1"/>
  <c r="I25" i="1" s="1"/>
  <c r="N12" i="1"/>
  <c r="M13" i="1"/>
  <c r="G30" i="1"/>
  <c r="I30" i="1" s="1"/>
  <c r="G26" i="1"/>
  <c r="I26" i="1" s="1"/>
  <c r="G22" i="1"/>
  <c r="I22" i="1" s="1"/>
  <c r="G21" i="1"/>
  <c r="I21" i="1" s="1"/>
  <c r="I39" i="3" l="1"/>
  <c r="C40" i="3" s="1"/>
  <c r="M14" i="3"/>
  <c r="N14" i="3" s="1"/>
  <c r="N13" i="3"/>
  <c r="H37" i="3"/>
  <c r="J37" i="3" s="1"/>
  <c r="H33" i="3"/>
  <c r="J33" i="3" s="1"/>
  <c r="H28" i="3"/>
  <c r="J28" i="3" s="1"/>
  <c r="H24" i="3"/>
  <c r="J24" i="3" s="1"/>
  <c r="H20" i="3"/>
  <c r="J20" i="3" s="1"/>
  <c r="H8" i="3"/>
  <c r="J8" i="3" s="1"/>
  <c r="H15" i="3"/>
  <c r="J15" i="3" s="1"/>
  <c r="H12" i="3"/>
  <c r="J12" i="3" s="1"/>
  <c r="H10" i="3"/>
  <c r="J10" i="3" s="1"/>
  <c r="H16" i="3"/>
  <c r="J16" i="3" s="1"/>
  <c r="H14" i="3"/>
  <c r="J14" i="3" s="1"/>
  <c r="H11" i="3"/>
  <c r="J11" i="3" s="1"/>
  <c r="H9" i="3"/>
  <c r="J9" i="3" s="1"/>
  <c r="H27" i="3"/>
  <c r="J27" i="3" s="1"/>
  <c r="H38" i="3"/>
  <c r="J38" i="3" s="1"/>
  <c r="H34" i="3"/>
  <c r="J34" i="3" s="1"/>
  <c r="H29" i="3"/>
  <c r="J29" i="3" s="1"/>
  <c r="H25" i="3"/>
  <c r="J25" i="3" s="1"/>
  <c r="H21" i="3"/>
  <c r="J21" i="3" s="1"/>
  <c r="H17" i="3"/>
  <c r="J17" i="3" s="1"/>
  <c r="H23" i="3"/>
  <c r="J23" i="3" s="1"/>
  <c r="H35" i="3"/>
  <c r="J35" i="3" s="1"/>
  <c r="H26" i="3"/>
  <c r="J26" i="3" s="1"/>
  <c r="H22" i="3"/>
  <c r="J22" i="3" s="1"/>
  <c r="H36" i="3"/>
  <c r="J36" i="3" s="1"/>
  <c r="H32" i="3"/>
  <c r="J32" i="3" s="1"/>
  <c r="H19" i="3"/>
  <c r="J19" i="3" s="1"/>
  <c r="I37" i="2"/>
  <c r="C38" i="2" s="1"/>
  <c r="N13" i="2"/>
  <c r="M14" i="2"/>
  <c r="N14" i="2" s="1"/>
  <c r="H32" i="2"/>
  <c r="J32" i="2" s="1"/>
  <c r="H28" i="2"/>
  <c r="J28" i="2" s="1"/>
  <c r="H24" i="2"/>
  <c r="J24" i="2" s="1"/>
  <c r="H20" i="2"/>
  <c r="J20" i="2" s="1"/>
  <c r="H16" i="2"/>
  <c r="J16" i="2" s="1"/>
  <c r="H33" i="2"/>
  <c r="J33" i="2" s="1"/>
  <c r="H29" i="2"/>
  <c r="J29" i="2" s="1"/>
  <c r="H25" i="2"/>
  <c r="J25" i="2" s="1"/>
  <c r="H21" i="2"/>
  <c r="J21" i="2" s="1"/>
  <c r="H17" i="2"/>
  <c r="J17" i="2" s="1"/>
  <c r="H34" i="2"/>
  <c r="J34" i="2" s="1"/>
  <c r="H30" i="2"/>
  <c r="J30" i="2" s="1"/>
  <c r="H26" i="2"/>
  <c r="J26" i="2" s="1"/>
  <c r="H22" i="2"/>
  <c r="J22" i="2" s="1"/>
  <c r="H14" i="2"/>
  <c r="J14" i="2" s="1"/>
  <c r="H11" i="2"/>
  <c r="J11" i="2" s="1"/>
  <c r="H9" i="2"/>
  <c r="J9" i="2" s="1"/>
  <c r="H12" i="2"/>
  <c r="J12" i="2" s="1"/>
  <c r="H35" i="2"/>
  <c r="J35" i="2" s="1"/>
  <c r="H31" i="2"/>
  <c r="J31" i="2" s="1"/>
  <c r="H27" i="2"/>
  <c r="J27" i="2" s="1"/>
  <c r="H23" i="2"/>
  <c r="J23" i="2" s="1"/>
  <c r="H19" i="2"/>
  <c r="J19" i="2" s="1"/>
  <c r="H8" i="2"/>
  <c r="J8" i="2" s="1"/>
  <c r="H15" i="2"/>
  <c r="J15" i="2" s="1"/>
  <c r="H13" i="2"/>
  <c r="J13" i="2" s="1"/>
  <c r="H10" i="2"/>
  <c r="J10" i="2" s="1"/>
  <c r="N13" i="1"/>
  <c r="M14" i="1"/>
  <c r="N14" i="1" s="1"/>
  <c r="H8" i="1"/>
  <c r="J8" i="1" s="1"/>
  <c r="H39" i="1"/>
  <c r="J39" i="1" s="1"/>
  <c r="H35" i="1"/>
  <c r="J35" i="1" s="1"/>
  <c r="H31" i="1"/>
  <c r="J31" i="1" s="1"/>
  <c r="H27" i="1"/>
  <c r="J27" i="1" s="1"/>
  <c r="H23" i="1"/>
  <c r="J23" i="1" s="1"/>
  <c r="H19" i="1"/>
  <c r="J19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36" i="1"/>
  <c r="J36" i="1" s="1"/>
  <c r="H32" i="1"/>
  <c r="J32" i="1" s="1"/>
  <c r="H28" i="1"/>
  <c r="J28" i="1" s="1"/>
  <c r="H24" i="1"/>
  <c r="J24" i="1" s="1"/>
  <c r="H20" i="1"/>
  <c r="J20" i="1" s="1"/>
  <c r="H16" i="1"/>
  <c r="J16" i="1" s="1"/>
  <c r="H37" i="1"/>
  <c r="J37" i="1" s="1"/>
  <c r="H33" i="1"/>
  <c r="J33" i="1" s="1"/>
  <c r="H25" i="1"/>
  <c r="J25" i="1" s="1"/>
  <c r="H21" i="1"/>
  <c r="J21" i="1" s="1"/>
  <c r="H38" i="1"/>
  <c r="J38" i="1" s="1"/>
  <c r="H34" i="1"/>
  <c r="J34" i="1" s="1"/>
  <c r="H30" i="1"/>
  <c r="J30" i="1" s="1"/>
  <c r="H26" i="1"/>
  <c r="J26" i="1" s="1"/>
  <c r="H22" i="1"/>
  <c r="J22" i="1" s="1"/>
  <c r="H18" i="1"/>
  <c r="J18" i="1" s="1"/>
  <c r="H9" i="1"/>
  <c r="J9" i="1" s="1"/>
  <c r="I40" i="1"/>
  <c r="C41" i="1" s="1"/>
  <c r="J39" i="3" l="1"/>
  <c r="C41" i="3" s="1"/>
  <c r="J37" i="2"/>
  <c r="C39" i="2" s="1"/>
  <c r="J40" i="1"/>
  <c r="C42" i="1" s="1"/>
</calcChain>
</file>

<file path=xl/sharedStrings.xml><?xml version="1.0" encoding="utf-8"?>
<sst xmlns="http://schemas.openxmlformats.org/spreadsheetml/2006/main" count="288" uniqueCount="77">
  <si>
    <t>หมายเหตุ กรอกเฉพาะเกรดที่ได้ใน ช่องสีเหลือง หากวิชาใดยังไม่ได้ลงทะเบียนไม่ต้องกรอกเกรด</t>
  </si>
  <si>
    <t>ดู GPA ภาค และ point ทั้งหมดใน zone สีฟ้า</t>
  </si>
  <si>
    <t>ชื่อ-สกุล</t>
  </si>
  <si>
    <t xml:space="preserve">รหัส </t>
  </si>
  <si>
    <t>ตารางตัวคูณ</t>
  </si>
  <si>
    <t>ลำดับ</t>
  </si>
  <si>
    <t>รายวิชา</t>
  </si>
  <si>
    <t>จำนวนหน่วยกิต</t>
  </si>
  <si>
    <t>เกรด</t>
  </si>
  <si>
    <t>ตรวจสอบการกรอกเกรด</t>
  </si>
  <si>
    <t>จำนวนหน่วยกิตที่ผ่าน</t>
  </si>
  <si>
    <t>ตัวคูณคิด GPA</t>
  </si>
  <si>
    <t>total point</t>
  </si>
  <si>
    <t>1305 201 สถิตยศาสตร์วิศวกรรม (Engineering Statics)</t>
  </si>
  <si>
    <t>C</t>
  </si>
  <si>
    <t>A</t>
  </si>
  <si>
    <t>1305 202 กำลังวัสดุ (Strength of Materials)</t>
  </si>
  <si>
    <t>B+</t>
  </si>
  <si>
    <t>1305 203 คณิตศาสตร์ประยุกต์สำหรับวิศวกรโยธา</t>
  </si>
  <si>
    <t>B</t>
  </si>
  <si>
    <t>1305 205 การเขียนแบบวิศวกรรมโยธา (Civil Engineering Drawing)</t>
  </si>
  <si>
    <t>C+</t>
  </si>
  <si>
    <t>1305 213 การสำรวจ (Surveying)</t>
  </si>
  <si>
    <t>1305 214 ปฏิบัติการสำรวจ (Surveying Laboratory)</t>
  </si>
  <si>
    <t>D+</t>
  </si>
  <si>
    <t>1305 231 กลศาสตร์ของไหล (Fluid Mechanics)</t>
  </si>
  <si>
    <t>D</t>
  </si>
  <si>
    <t>1305 233 ปฏิบัติการกลศาสตร์ของไหล (Fluid Mechanics Laboratory)</t>
  </si>
  <si>
    <t>F</t>
  </si>
  <si>
    <t>1305 240 ธรณีวิทยาวิศวกรรม (Engineering Geology)</t>
  </si>
  <si>
    <r>
      <t>1305 315 การฝึกงานสำรวจภาคสนาม (Practical Training in Surveying)</t>
    </r>
    <r>
      <rPr>
        <b/>
        <sz val="16"/>
        <color rgb="FFFF0000"/>
        <rFont val="TH Sarabun New"/>
        <family val="2"/>
      </rPr>
      <t>-กรอกเกรด S หรือ U</t>
    </r>
  </si>
  <si>
    <t>S</t>
  </si>
  <si>
    <t>1305 320 ทฤษฎีโครงสร้าง (Structural Theory)</t>
  </si>
  <si>
    <t>1305 321 การวิเคราะห์โครงสร้าง (Structural Analysis)</t>
  </si>
  <si>
    <t>1305 323 การออกแบบคอนกรีตเสริมเหล็ก (Reinforced Concrete Design)</t>
  </si>
  <si>
    <t>1305 330 วัสดุทางวิศวกรรมโยธาและการทดสอบ</t>
  </si>
  <si>
    <t>1305 331 ปฏิบัติการวัสดุทางวิศวกรรมโยธาและการทดสอบ</t>
  </si>
  <si>
    <t>1305 341 กลศาสตร์ดิน (Soil Mechanics)</t>
  </si>
  <si>
    <t>1305 342 ปฏิบัติการกลศาสตร์ดิน (Soil Mechanics Laboratory)</t>
  </si>
  <si>
    <t>1305 350 วิศวกรรมชลศาสตร์ (Hydraulic Engineering)</t>
  </si>
  <si>
    <t>1305 352 อุทกวิทยา (Hydrology)</t>
  </si>
  <si>
    <t>1305 371 วิศวกรรมการทาง (Highway Engineering)</t>
  </si>
  <si>
    <t>1305 372 ปฏิบัติการวิศวกรรมการทาง (Highway Engineering Laboratory)</t>
  </si>
  <si>
    <r>
      <t>1305 390 การฝึกงาน (Practical Training)</t>
    </r>
    <r>
      <rPr>
        <b/>
        <sz val="16"/>
        <color rgb="FFFF0000"/>
        <rFont val="TH Sarabun New"/>
        <family val="2"/>
      </rPr>
      <t>-กรอกเกรด S หรือ U</t>
    </r>
  </si>
  <si>
    <t>1305 422 ปฏิบัติการวิศวกรรมโครงสร้าง (Structural Engineering Laboratory)</t>
  </si>
  <si>
    <t>1305 424 การออกแบบโครงสร้างเหล็กและไม้ (Steel and Timber Design)</t>
  </si>
  <si>
    <t>1305 432 การจัดการและเทคนิคการก่อสร้าง</t>
  </si>
  <si>
    <t>1305 441 วิศวกรรมฐานราก (Foundation Engineering)</t>
  </si>
  <si>
    <t>1305 460 วิศวกรรมการประปาและสุขาภิบาล</t>
  </si>
  <si>
    <t>1305 470 วิศวกรรมการขนส่ง  (Transportation Engineering)</t>
  </si>
  <si>
    <t>1305 492 การสัมมนาทางวิศวกรรมโยธา (Civil Engineering Seminar)</t>
  </si>
  <si>
    <t>1305 426 การออกแบบทางวิศวกรรมโยธาแบบบูรณาการ (Integrated Design in Civil Engineering)</t>
  </si>
  <si>
    <t xml:space="preserve">1305 494 โครงงานวิศวกรรมโยธา 1 (Civil Engineering Project I) </t>
  </si>
  <si>
    <t xml:space="preserve">1305 495 โครงงานวิศวกรรมโยธา 2 (Civil Engineering Project II) </t>
  </si>
  <si>
    <t>รวมหน่วยกิต</t>
  </si>
  <si>
    <t>GPA</t>
  </si>
  <si>
    <t>ตรวจสอบความผิดพลาดการกรอกเกรด</t>
  </si>
  <si>
    <t>1. ลงทะเบียนครบ 73 หน่วยกิต</t>
  </si>
  <si>
    <t>2. เกรดเฉลี่ยมหาวิทยาลัย เกิน 2.0</t>
  </si>
  <si>
    <t>3. เกรด GPA ภาค( zone สีฟ้า) เกิน 2.0 (totoal point มากกว่าหรือเท่ากับ 0)</t>
  </si>
  <si>
    <r>
      <t>1305 491 สหกิจศึกษา (Co-operative Education)</t>
    </r>
    <r>
      <rPr>
        <b/>
        <sz val="16"/>
        <color rgb="FFFF0000"/>
        <rFont val="TH Sarabun New"/>
        <family val="2"/>
      </rPr>
      <t>-กรอกเกรด S หรือ U</t>
    </r>
  </si>
  <si>
    <t>1305 100 สถิตยศาสตร์วิศวกรรม (Engineering Statics)</t>
  </si>
  <si>
    <t>1305 200 กำลังวัสดุ (Strength of Materials)</t>
  </si>
  <si>
    <t>1305 250 วิศวกรรมชลศาสตร์ (Hydraulic Engineering)</t>
  </si>
  <si>
    <t>1305 301 การเขียนแบบวิศวกรรมโยธา (Civil Engineering Drawing)</t>
  </si>
  <si>
    <t>1305 322 ปฏิบัติการวิศวกรรมโครงสร้าง (Structural Engineering Laboratory)</t>
  </si>
  <si>
    <t>1305 343 วิศวกรรมฐานราก (Foundation Engineering)</t>
  </si>
  <si>
    <t>1305 360 วิศวกรรมการประปาและสุขาภิบาล</t>
  </si>
  <si>
    <t>1305 423 การออกแบบคอนกรีตเสริมเหล็ก (Reinforced Concrete Design)</t>
  </si>
  <si>
    <r>
      <t>1305 215 การฝึกงานสำรวจภาคสนาม (Practical Training in Surveying)</t>
    </r>
    <r>
      <rPr>
        <b/>
        <sz val="16"/>
        <color rgb="FFFF0000"/>
        <rFont val="TH Sarabun New"/>
        <family val="2"/>
      </rPr>
      <t>-กรอกเกรด S หรือ U</t>
    </r>
  </si>
  <si>
    <t>ตัวคูณ (คิด GPA ภาค)</t>
  </si>
  <si>
    <t>ตัวคูณคิด point</t>
  </si>
  <si>
    <t>ตัวคูณคิด GPA xเกรด</t>
  </si>
  <si>
    <t xml:space="preserve">หมายเหตุ เกรดนักศึกษาจะผ่านหมวดวิชาชีพบังคับของภาควิชาก็ต่อเมื่อ </t>
  </si>
  <si>
    <t>ตารางสำหรับคำนวณเกรดหมวดวิชาชีพบังคับของภาควิชาสำหรับหลักสูตร 66-แผนปกติ</t>
  </si>
  <si>
    <t>ตารางสำหรับคำนวณเกรดหมวดวิชาชีพบังคับของภาควิชาสำหรับหลักสูตร 66-แผนสหกิจศึกษา</t>
  </si>
  <si>
    <t>ตารางสำหรับคำนวณหมวดวิชาชีพบังคับของภาควิชาสำหรับหลักสูตร 61 และ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</si>
</sst>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justify"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187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187" fontId="1" fillId="5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justify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D4CB-670B-4674-B452-F5917C1A8E5A}">
  <dimension ref="A1:N50"/>
  <sheetViews>
    <sheetView tabSelected="1" workbookViewId="0">
      <selection activeCell="D8" sqref="D8"/>
    </sheetView>
  </sheetViews>
  <sheetFormatPr defaultRowHeight="24.6" x14ac:dyDescent="0.7"/>
  <cols>
    <col min="1" max="1" width="8.796875" style="5"/>
    <col min="2" max="2" width="49.296875" style="5" customWidth="1"/>
    <col min="3" max="3" width="10.796875" style="6" customWidth="1"/>
    <col min="4" max="4" width="8.8984375" style="6" customWidth="1"/>
    <col min="5" max="5" width="13.09765625" style="6" customWidth="1"/>
    <col min="6" max="6" width="10" style="6" customWidth="1"/>
    <col min="7" max="7" width="9.59765625" style="6" customWidth="1"/>
    <col min="8" max="8" width="7.69921875" style="6" customWidth="1"/>
    <col min="9" max="9" width="16.59765625" style="6" customWidth="1"/>
    <col min="10" max="10" width="9.5" style="6" bestFit="1" customWidth="1"/>
    <col min="11" max="11" width="6.09765625" style="5" customWidth="1"/>
    <col min="12" max="12" width="8.796875" style="5"/>
    <col min="13" max="13" width="12.69921875" style="5" bestFit="1" customWidth="1"/>
    <col min="14" max="14" width="13.5" style="5" customWidth="1"/>
    <col min="15" max="16384" width="8.796875" style="5"/>
  </cols>
  <sheetData>
    <row r="1" spans="1:14" s="2" customFormat="1" x14ac:dyDescent="0.25">
      <c r="A1" s="3" t="s">
        <v>74</v>
      </c>
    </row>
    <row r="2" spans="1:14" s="2" customFormat="1" x14ac:dyDescent="0.25">
      <c r="A2" s="4" t="s">
        <v>0</v>
      </c>
      <c r="B2" s="4"/>
      <c r="C2" s="4"/>
      <c r="D2" s="4"/>
      <c r="E2" s="4"/>
      <c r="F2" s="4"/>
    </row>
    <row r="3" spans="1:14" s="2" customFormat="1" x14ac:dyDescent="0.25">
      <c r="A3" s="4" t="s">
        <v>1</v>
      </c>
      <c r="B3" s="4"/>
      <c r="C3" s="4"/>
      <c r="D3" s="4"/>
      <c r="E3" s="4"/>
      <c r="F3" s="4"/>
    </row>
    <row r="4" spans="1:14" s="2" customFormat="1" ht="22.2" customHeight="1" x14ac:dyDescent="0.25">
      <c r="A4" s="2" t="s">
        <v>2</v>
      </c>
    </row>
    <row r="5" spans="1:14" s="2" customFormat="1" ht="22.2" customHeight="1" x14ac:dyDescent="0.25">
      <c r="A5" s="2" t="s">
        <v>3</v>
      </c>
    </row>
    <row r="6" spans="1:14" x14ac:dyDescent="0.7">
      <c r="L6" s="7" t="s">
        <v>4</v>
      </c>
      <c r="M6" s="7"/>
      <c r="N6" s="7"/>
    </row>
    <row r="7" spans="1:14" s="2" customFormat="1" ht="73.8" customHeight="1" x14ac:dyDescent="0.25">
      <c r="A7" s="18" t="s">
        <v>5</v>
      </c>
      <c r="B7" s="18" t="s">
        <v>6</v>
      </c>
      <c r="C7" s="18" t="s">
        <v>7</v>
      </c>
      <c r="D7" s="8" t="s">
        <v>8</v>
      </c>
      <c r="E7" s="18" t="s">
        <v>9</v>
      </c>
      <c r="F7" s="18" t="s">
        <v>10</v>
      </c>
      <c r="G7" s="18" t="s">
        <v>70</v>
      </c>
      <c r="H7" s="18" t="s">
        <v>71</v>
      </c>
      <c r="I7" s="18" t="s">
        <v>72</v>
      </c>
      <c r="J7" s="18" t="s">
        <v>12</v>
      </c>
      <c r="K7" s="30"/>
      <c r="L7" s="19" t="s">
        <v>8</v>
      </c>
      <c r="M7" s="19" t="s">
        <v>11</v>
      </c>
      <c r="N7" s="19" t="s">
        <v>71</v>
      </c>
    </row>
    <row r="8" spans="1:14" s="2" customFormat="1" x14ac:dyDescent="0.25">
      <c r="A8" s="19">
        <v>1</v>
      </c>
      <c r="B8" s="20" t="s">
        <v>13</v>
      </c>
      <c r="C8" s="19">
        <v>3</v>
      </c>
      <c r="D8" s="1" t="s">
        <v>14</v>
      </c>
      <c r="E8" s="29" t="str">
        <f>IF(OR(D8="A",D8="B+",D8="B",D8="C+",D8="C",D8="D+",D8="D",D8="F",D8="W",D8="I",D8=""),"PASS","ERROR")</f>
        <v>PASS</v>
      </c>
      <c r="F8" s="29">
        <f>IF(OR(D8="",D8="I",D8="W",D8="U"),0,C8)</f>
        <v>3</v>
      </c>
      <c r="G8" s="19">
        <f>IF(D8=$L$8,$M$8,IF(D8=$L$9,$M$9,IF(D8=$L$10,$M$10,IF(D8=$L$11,$M$11,IF(D8=$L$12,$M$12,IF(D8=$L$13,$M$13,IF(D8=$L$14,$M$14,IF(D8=$L$15,$M$15,0))))))))</f>
        <v>2</v>
      </c>
      <c r="H8" s="19">
        <f>IF(D8=$L$8,$N$8,IF(D8=$L$9,$N$9,IF(D8=$L$10,$N$10,IF(D8=$L$11,$N$11,IF(D8=$L$12,$N$12,IF(D8=$L$13,$N$13,IF(D8=$L$14,$N$14,IF(D8=$L$15,$N$15,0))))))))</f>
        <v>0</v>
      </c>
      <c r="I8" s="19">
        <f t="shared" ref="I8:I39" si="0">F8*G8</f>
        <v>6</v>
      </c>
      <c r="J8" s="19">
        <f t="shared" ref="J8:J39" si="1">F8*H8</f>
        <v>0</v>
      </c>
      <c r="K8" s="30"/>
      <c r="L8" s="19" t="s">
        <v>15</v>
      </c>
      <c r="M8" s="19">
        <v>4</v>
      </c>
      <c r="N8" s="19">
        <f>M8-2</f>
        <v>2</v>
      </c>
    </row>
    <row r="9" spans="1:14" s="2" customFormat="1" x14ac:dyDescent="0.25">
      <c r="A9" s="19">
        <v>2</v>
      </c>
      <c r="B9" s="20" t="s">
        <v>16</v>
      </c>
      <c r="C9" s="19">
        <v>4</v>
      </c>
      <c r="D9" s="1" t="s">
        <v>14</v>
      </c>
      <c r="E9" s="29" t="str">
        <f t="shared" ref="E9:E39" si="2">IF(OR(D9="A",D9="B+",D9="B",D9="C+",D9="C",D9="D+",D9="D",D9="F",D9="W",D9="I",D9=""),"PASS","ERROR")</f>
        <v>PASS</v>
      </c>
      <c r="F9" s="29">
        <f t="shared" ref="F9:F39" si="3">IF(OR(D9="",D9="I",D9="W",D9="U"),0,C9)</f>
        <v>4</v>
      </c>
      <c r="G9" s="19">
        <f t="shared" ref="G9:G39" si="4">IF(D9=$L$8,$M$8,IF(D9=$L$9,$M$9,IF(D9=$L$10,$M$10,IF(D9=$L$11,$M$11,IF(D9=$L$12,$M$12,IF(D9=$L$13,$M$13,IF(D9=$L$14,$M$14,IF(D9=$L$15,$M$15,0))))))))</f>
        <v>2</v>
      </c>
      <c r="H9" s="19">
        <f t="shared" ref="H9:H39" si="5">IF(D9=$L$8,$N$8,IF(D9=$L$9,$N$9,IF(D9=$L$10,$N$10,IF(D9=$L$11,$N$11,IF(D9=$L$12,$N$12,IF(D9=$L$13,$N$13,IF(D9=$L$14,$N$14,IF(D9=$L$15,$N$15,0))))))))</f>
        <v>0</v>
      </c>
      <c r="I9" s="19">
        <f t="shared" si="0"/>
        <v>8</v>
      </c>
      <c r="J9" s="19">
        <f t="shared" si="1"/>
        <v>0</v>
      </c>
      <c r="K9" s="30"/>
      <c r="L9" s="19" t="s">
        <v>17</v>
      </c>
      <c r="M9" s="19">
        <f>M8-0.5</f>
        <v>3.5</v>
      </c>
      <c r="N9" s="19">
        <f t="shared" ref="N9:N15" si="6">M9-2</f>
        <v>1.5</v>
      </c>
    </row>
    <row r="10" spans="1:14" s="2" customFormat="1" x14ac:dyDescent="0.25">
      <c r="A10" s="19">
        <v>3</v>
      </c>
      <c r="B10" s="20" t="s">
        <v>18</v>
      </c>
      <c r="C10" s="19">
        <v>3</v>
      </c>
      <c r="D10" s="1" t="s">
        <v>14</v>
      </c>
      <c r="E10" s="29" t="str">
        <f t="shared" si="2"/>
        <v>PASS</v>
      </c>
      <c r="F10" s="29">
        <f t="shared" si="3"/>
        <v>3</v>
      </c>
      <c r="G10" s="19">
        <f t="shared" si="4"/>
        <v>2</v>
      </c>
      <c r="H10" s="19">
        <f t="shared" si="5"/>
        <v>0</v>
      </c>
      <c r="I10" s="19">
        <f t="shared" si="0"/>
        <v>6</v>
      </c>
      <c r="J10" s="19">
        <f t="shared" si="1"/>
        <v>0</v>
      </c>
      <c r="K10" s="30"/>
      <c r="L10" s="19" t="s">
        <v>19</v>
      </c>
      <c r="M10" s="19">
        <f t="shared" ref="M10:M14" si="7">M9-0.5</f>
        <v>3</v>
      </c>
      <c r="N10" s="19">
        <f t="shared" si="6"/>
        <v>1</v>
      </c>
    </row>
    <row r="11" spans="1:14" s="2" customFormat="1" ht="49.2" x14ac:dyDescent="0.25">
      <c r="A11" s="19">
        <v>4</v>
      </c>
      <c r="B11" s="21" t="s">
        <v>20</v>
      </c>
      <c r="C11" s="19">
        <v>1</v>
      </c>
      <c r="D11" s="1" t="s">
        <v>14</v>
      </c>
      <c r="E11" s="29" t="str">
        <f t="shared" si="2"/>
        <v>PASS</v>
      </c>
      <c r="F11" s="29">
        <f t="shared" si="3"/>
        <v>1</v>
      </c>
      <c r="G11" s="19">
        <f t="shared" si="4"/>
        <v>2</v>
      </c>
      <c r="H11" s="19">
        <f t="shared" si="5"/>
        <v>0</v>
      </c>
      <c r="I11" s="19">
        <f t="shared" si="0"/>
        <v>2</v>
      </c>
      <c r="J11" s="19">
        <f t="shared" si="1"/>
        <v>0</v>
      </c>
      <c r="K11" s="30"/>
      <c r="L11" s="19" t="s">
        <v>21</v>
      </c>
      <c r="M11" s="19">
        <f>M10-0.5</f>
        <v>2.5</v>
      </c>
      <c r="N11" s="19">
        <f t="shared" si="6"/>
        <v>0.5</v>
      </c>
    </row>
    <row r="12" spans="1:14" s="2" customFormat="1" x14ac:dyDescent="0.25">
      <c r="A12" s="19">
        <v>5</v>
      </c>
      <c r="B12" s="20" t="s">
        <v>22</v>
      </c>
      <c r="C12" s="19">
        <v>3</v>
      </c>
      <c r="D12" s="1" t="s">
        <v>14</v>
      </c>
      <c r="E12" s="29" t="str">
        <f t="shared" si="2"/>
        <v>PASS</v>
      </c>
      <c r="F12" s="29">
        <f t="shared" si="3"/>
        <v>3</v>
      </c>
      <c r="G12" s="19">
        <f t="shared" si="4"/>
        <v>2</v>
      </c>
      <c r="H12" s="19">
        <f t="shared" si="5"/>
        <v>0</v>
      </c>
      <c r="I12" s="19">
        <f t="shared" si="0"/>
        <v>6</v>
      </c>
      <c r="J12" s="19">
        <f t="shared" si="1"/>
        <v>0</v>
      </c>
      <c r="K12" s="30"/>
      <c r="L12" s="19" t="s">
        <v>14</v>
      </c>
      <c r="M12" s="19">
        <f t="shared" si="7"/>
        <v>2</v>
      </c>
      <c r="N12" s="19">
        <f t="shared" si="6"/>
        <v>0</v>
      </c>
    </row>
    <row r="13" spans="1:14" s="2" customFormat="1" x14ac:dyDescent="0.25">
      <c r="A13" s="19">
        <v>6</v>
      </c>
      <c r="B13" s="21" t="s">
        <v>23</v>
      </c>
      <c r="C13" s="19">
        <v>1</v>
      </c>
      <c r="D13" s="1" t="s">
        <v>14</v>
      </c>
      <c r="E13" s="29" t="str">
        <f t="shared" si="2"/>
        <v>PASS</v>
      </c>
      <c r="F13" s="29">
        <f t="shared" si="3"/>
        <v>1</v>
      </c>
      <c r="G13" s="19">
        <f t="shared" si="4"/>
        <v>2</v>
      </c>
      <c r="H13" s="19">
        <f t="shared" si="5"/>
        <v>0</v>
      </c>
      <c r="I13" s="19">
        <f t="shared" si="0"/>
        <v>2</v>
      </c>
      <c r="J13" s="19">
        <f t="shared" si="1"/>
        <v>0</v>
      </c>
      <c r="K13" s="30"/>
      <c r="L13" s="19" t="s">
        <v>24</v>
      </c>
      <c r="M13" s="19">
        <f t="shared" si="7"/>
        <v>1.5</v>
      </c>
      <c r="N13" s="19">
        <f t="shared" si="6"/>
        <v>-0.5</v>
      </c>
    </row>
    <row r="14" spans="1:14" s="2" customFormat="1" x14ac:dyDescent="0.25">
      <c r="A14" s="19">
        <v>7</v>
      </c>
      <c r="B14" s="21" t="s">
        <v>25</v>
      </c>
      <c r="C14" s="19">
        <v>3</v>
      </c>
      <c r="D14" s="1" t="s">
        <v>14</v>
      </c>
      <c r="E14" s="29" t="str">
        <f t="shared" si="2"/>
        <v>PASS</v>
      </c>
      <c r="F14" s="29">
        <f t="shared" si="3"/>
        <v>3</v>
      </c>
      <c r="G14" s="19">
        <f t="shared" si="4"/>
        <v>2</v>
      </c>
      <c r="H14" s="19">
        <f t="shared" si="5"/>
        <v>0</v>
      </c>
      <c r="I14" s="19">
        <f t="shared" si="0"/>
        <v>6</v>
      </c>
      <c r="J14" s="19">
        <f t="shared" si="1"/>
        <v>0</v>
      </c>
      <c r="K14" s="30"/>
      <c r="L14" s="19" t="s">
        <v>26</v>
      </c>
      <c r="M14" s="19">
        <f t="shared" si="7"/>
        <v>1</v>
      </c>
      <c r="N14" s="19">
        <f t="shared" si="6"/>
        <v>-1</v>
      </c>
    </row>
    <row r="15" spans="1:14" s="2" customFormat="1" ht="49.2" x14ac:dyDescent="0.25">
      <c r="A15" s="19">
        <v>8</v>
      </c>
      <c r="B15" s="21" t="s">
        <v>27</v>
      </c>
      <c r="C15" s="19">
        <v>1</v>
      </c>
      <c r="D15" s="1" t="s">
        <v>14</v>
      </c>
      <c r="E15" s="29" t="str">
        <f t="shared" si="2"/>
        <v>PASS</v>
      </c>
      <c r="F15" s="29">
        <f t="shared" si="3"/>
        <v>1</v>
      </c>
      <c r="G15" s="19">
        <f t="shared" si="4"/>
        <v>2</v>
      </c>
      <c r="H15" s="19">
        <f t="shared" si="5"/>
        <v>0</v>
      </c>
      <c r="I15" s="19">
        <f t="shared" si="0"/>
        <v>2</v>
      </c>
      <c r="J15" s="19">
        <f t="shared" si="1"/>
        <v>0</v>
      </c>
      <c r="K15" s="30"/>
      <c r="L15" s="19" t="s">
        <v>28</v>
      </c>
      <c r="M15" s="19">
        <v>0</v>
      </c>
      <c r="N15" s="19">
        <f t="shared" si="6"/>
        <v>-2</v>
      </c>
    </row>
    <row r="16" spans="1:14" s="2" customFormat="1" x14ac:dyDescent="0.25">
      <c r="A16" s="19">
        <v>9</v>
      </c>
      <c r="B16" s="21" t="s">
        <v>29</v>
      </c>
      <c r="C16" s="19">
        <v>3</v>
      </c>
      <c r="D16" s="1" t="s">
        <v>14</v>
      </c>
      <c r="E16" s="29" t="str">
        <f t="shared" si="2"/>
        <v>PASS</v>
      </c>
      <c r="F16" s="29">
        <f t="shared" si="3"/>
        <v>3</v>
      </c>
      <c r="G16" s="19">
        <f t="shared" si="4"/>
        <v>2</v>
      </c>
      <c r="H16" s="19">
        <f t="shared" si="5"/>
        <v>0</v>
      </c>
      <c r="I16" s="19">
        <f t="shared" si="0"/>
        <v>6</v>
      </c>
      <c r="J16" s="19">
        <f t="shared" si="1"/>
        <v>0</v>
      </c>
      <c r="K16" s="30"/>
      <c r="L16" s="30"/>
      <c r="M16" s="30"/>
      <c r="N16" s="30"/>
    </row>
    <row r="17" spans="1:14" s="2" customFormat="1" ht="49.2" x14ac:dyDescent="0.25">
      <c r="A17" s="19">
        <v>10</v>
      </c>
      <c r="B17" s="21" t="s">
        <v>30</v>
      </c>
      <c r="C17" s="19">
        <v>1</v>
      </c>
      <c r="D17" s="1" t="s">
        <v>31</v>
      </c>
      <c r="E17" s="29" t="str">
        <f>IF(OR(D17="S",D17="U",D17="W",D17="I",D17=""),"PASS","ERROR")</f>
        <v>PASS</v>
      </c>
      <c r="F17" s="29">
        <f t="shared" si="3"/>
        <v>1</v>
      </c>
      <c r="G17" s="19">
        <f t="shared" si="4"/>
        <v>0</v>
      </c>
      <c r="H17" s="19">
        <f t="shared" si="5"/>
        <v>0</v>
      </c>
      <c r="I17" s="19">
        <f t="shared" si="0"/>
        <v>0</v>
      </c>
      <c r="J17" s="19">
        <f t="shared" si="1"/>
        <v>0</v>
      </c>
      <c r="K17" s="30"/>
      <c r="L17" s="30"/>
      <c r="M17" s="30"/>
      <c r="N17" s="30"/>
    </row>
    <row r="18" spans="1:14" s="2" customFormat="1" x14ac:dyDescent="0.25">
      <c r="A18" s="19">
        <v>11</v>
      </c>
      <c r="B18" s="21" t="s">
        <v>32</v>
      </c>
      <c r="C18" s="19">
        <v>3</v>
      </c>
      <c r="D18" s="1" t="s">
        <v>14</v>
      </c>
      <c r="E18" s="29" t="str">
        <f t="shared" si="2"/>
        <v>PASS</v>
      </c>
      <c r="F18" s="29">
        <f t="shared" si="3"/>
        <v>3</v>
      </c>
      <c r="G18" s="19">
        <f t="shared" si="4"/>
        <v>2</v>
      </c>
      <c r="H18" s="19">
        <f t="shared" si="5"/>
        <v>0</v>
      </c>
      <c r="I18" s="19">
        <f t="shared" si="0"/>
        <v>6</v>
      </c>
      <c r="J18" s="19">
        <f t="shared" si="1"/>
        <v>0</v>
      </c>
      <c r="K18" s="30"/>
      <c r="L18" s="30"/>
      <c r="M18" s="30"/>
      <c r="N18" s="30"/>
    </row>
    <row r="19" spans="1:14" s="2" customFormat="1" x14ac:dyDescent="0.25">
      <c r="A19" s="19">
        <v>12</v>
      </c>
      <c r="B19" s="21" t="s">
        <v>33</v>
      </c>
      <c r="C19" s="19">
        <v>3</v>
      </c>
      <c r="D19" s="1" t="s">
        <v>14</v>
      </c>
      <c r="E19" s="29" t="str">
        <f t="shared" si="2"/>
        <v>PASS</v>
      </c>
      <c r="F19" s="29">
        <f t="shared" si="3"/>
        <v>3</v>
      </c>
      <c r="G19" s="19">
        <f t="shared" si="4"/>
        <v>2</v>
      </c>
      <c r="H19" s="19">
        <f t="shared" si="5"/>
        <v>0</v>
      </c>
      <c r="I19" s="19">
        <f t="shared" si="0"/>
        <v>6</v>
      </c>
      <c r="J19" s="19">
        <f t="shared" si="1"/>
        <v>0</v>
      </c>
      <c r="K19" s="30"/>
      <c r="L19" s="30"/>
      <c r="M19" s="30"/>
      <c r="N19" s="30"/>
    </row>
    <row r="20" spans="1:14" s="2" customFormat="1" ht="49.2" x14ac:dyDescent="0.25">
      <c r="A20" s="19">
        <v>13</v>
      </c>
      <c r="B20" s="21" t="s">
        <v>34</v>
      </c>
      <c r="C20" s="19">
        <v>3</v>
      </c>
      <c r="D20" s="1" t="s">
        <v>14</v>
      </c>
      <c r="E20" s="29" t="str">
        <f t="shared" si="2"/>
        <v>PASS</v>
      </c>
      <c r="F20" s="29">
        <f t="shared" si="3"/>
        <v>3</v>
      </c>
      <c r="G20" s="19">
        <f t="shared" si="4"/>
        <v>2</v>
      </c>
      <c r="H20" s="19">
        <f t="shared" si="5"/>
        <v>0</v>
      </c>
      <c r="I20" s="19">
        <f t="shared" si="0"/>
        <v>6</v>
      </c>
      <c r="J20" s="19">
        <f t="shared" si="1"/>
        <v>0</v>
      </c>
      <c r="K20" s="30"/>
      <c r="L20" s="30"/>
      <c r="M20" s="30"/>
      <c r="N20" s="30"/>
    </row>
    <row r="21" spans="1:14" s="2" customFormat="1" x14ac:dyDescent="0.25">
      <c r="A21" s="19">
        <v>14</v>
      </c>
      <c r="B21" s="21" t="s">
        <v>35</v>
      </c>
      <c r="C21" s="19">
        <v>3</v>
      </c>
      <c r="D21" s="1" t="s">
        <v>14</v>
      </c>
      <c r="E21" s="29" t="str">
        <f t="shared" si="2"/>
        <v>PASS</v>
      </c>
      <c r="F21" s="29">
        <f t="shared" si="3"/>
        <v>3</v>
      </c>
      <c r="G21" s="19">
        <f t="shared" si="4"/>
        <v>2</v>
      </c>
      <c r="H21" s="19">
        <f t="shared" si="5"/>
        <v>0</v>
      </c>
      <c r="I21" s="19">
        <f t="shared" si="0"/>
        <v>6</v>
      </c>
      <c r="J21" s="19">
        <f t="shared" si="1"/>
        <v>0</v>
      </c>
      <c r="K21" s="30"/>
      <c r="L21" s="30"/>
      <c r="M21" s="30"/>
      <c r="N21" s="30"/>
    </row>
    <row r="22" spans="1:14" s="2" customFormat="1" x14ac:dyDescent="0.25">
      <c r="A22" s="19">
        <v>15</v>
      </c>
      <c r="B22" s="21" t="s">
        <v>36</v>
      </c>
      <c r="C22" s="19">
        <v>1</v>
      </c>
      <c r="D22" s="1" t="s">
        <v>14</v>
      </c>
      <c r="E22" s="29" t="str">
        <f t="shared" si="2"/>
        <v>PASS</v>
      </c>
      <c r="F22" s="29">
        <f t="shared" si="3"/>
        <v>1</v>
      </c>
      <c r="G22" s="19">
        <f t="shared" si="4"/>
        <v>2</v>
      </c>
      <c r="H22" s="19">
        <f t="shared" si="5"/>
        <v>0</v>
      </c>
      <c r="I22" s="19">
        <f t="shared" si="0"/>
        <v>2</v>
      </c>
      <c r="J22" s="19">
        <f t="shared" si="1"/>
        <v>0</v>
      </c>
      <c r="K22" s="30"/>
      <c r="L22" s="30"/>
      <c r="M22" s="30"/>
      <c r="N22" s="30"/>
    </row>
    <row r="23" spans="1:14" s="2" customFormat="1" x14ac:dyDescent="0.25">
      <c r="A23" s="19">
        <v>16</v>
      </c>
      <c r="B23" s="22" t="s">
        <v>37</v>
      </c>
      <c r="C23" s="19">
        <v>3</v>
      </c>
      <c r="D23" s="1" t="s">
        <v>14</v>
      </c>
      <c r="E23" s="29" t="str">
        <f t="shared" si="2"/>
        <v>PASS</v>
      </c>
      <c r="F23" s="29">
        <f t="shared" si="3"/>
        <v>3</v>
      </c>
      <c r="G23" s="19">
        <f t="shared" si="4"/>
        <v>2</v>
      </c>
      <c r="H23" s="19">
        <f t="shared" si="5"/>
        <v>0</v>
      </c>
      <c r="I23" s="19">
        <f t="shared" si="0"/>
        <v>6</v>
      </c>
      <c r="J23" s="19">
        <f t="shared" si="1"/>
        <v>0</v>
      </c>
      <c r="K23" s="30"/>
      <c r="L23" s="30"/>
      <c r="M23" s="30"/>
      <c r="N23" s="30"/>
    </row>
    <row r="24" spans="1:14" s="2" customFormat="1" ht="49.2" x14ac:dyDescent="0.25">
      <c r="A24" s="19">
        <v>17</v>
      </c>
      <c r="B24" s="21" t="s">
        <v>38</v>
      </c>
      <c r="C24" s="19">
        <v>1</v>
      </c>
      <c r="D24" s="1" t="s">
        <v>14</v>
      </c>
      <c r="E24" s="29" t="str">
        <f t="shared" si="2"/>
        <v>PASS</v>
      </c>
      <c r="F24" s="29">
        <f t="shared" si="3"/>
        <v>1</v>
      </c>
      <c r="G24" s="19">
        <f t="shared" si="4"/>
        <v>2</v>
      </c>
      <c r="H24" s="19">
        <f t="shared" si="5"/>
        <v>0</v>
      </c>
      <c r="I24" s="19">
        <f t="shared" si="0"/>
        <v>2</v>
      </c>
      <c r="J24" s="19">
        <f t="shared" si="1"/>
        <v>0</v>
      </c>
      <c r="K24" s="30"/>
      <c r="L24" s="30"/>
      <c r="M24" s="30"/>
      <c r="N24" s="30"/>
    </row>
    <row r="25" spans="1:14" s="2" customFormat="1" x14ac:dyDescent="0.25">
      <c r="A25" s="19">
        <v>18</v>
      </c>
      <c r="B25" s="21" t="s">
        <v>39</v>
      </c>
      <c r="C25" s="19">
        <v>3</v>
      </c>
      <c r="D25" s="1" t="s">
        <v>14</v>
      </c>
      <c r="E25" s="29" t="str">
        <f t="shared" si="2"/>
        <v>PASS</v>
      </c>
      <c r="F25" s="29">
        <f t="shared" si="3"/>
        <v>3</v>
      </c>
      <c r="G25" s="19">
        <f t="shared" si="4"/>
        <v>2</v>
      </c>
      <c r="H25" s="19">
        <f t="shared" si="5"/>
        <v>0</v>
      </c>
      <c r="I25" s="19">
        <f t="shared" si="0"/>
        <v>6</v>
      </c>
      <c r="J25" s="19">
        <f t="shared" si="1"/>
        <v>0</v>
      </c>
      <c r="K25" s="30"/>
      <c r="L25" s="30"/>
      <c r="M25" s="30"/>
      <c r="N25" s="30"/>
    </row>
    <row r="26" spans="1:14" s="2" customFormat="1" x14ac:dyDescent="0.25">
      <c r="A26" s="19">
        <v>19</v>
      </c>
      <c r="B26" s="21" t="s">
        <v>40</v>
      </c>
      <c r="C26" s="19">
        <v>3</v>
      </c>
      <c r="D26" s="1" t="s">
        <v>14</v>
      </c>
      <c r="E26" s="29" t="str">
        <f t="shared" si="2"/>
        <v>PASS</v>
      </c>
      <c r="F26" s="29">
        <f t="shared" si="3"/>
        <v>3</v>
      </c>
      <c r="G26" s="19">
        <f t="shared" si="4"/>
        <v>2</v>
      </c>
      <c r="H26" s="19">
        <f t="shared" si="5"/>
        <v>0</v>
      </c>
      <c r="I26" s="19">
        <f t="shared" si="0"/>
        <v>6</v>
      </c>
      <c r="J26" s="19">
        <f t="shared" si="1"/>
        <v>0</v>
      </c>
      <c r="K26" s="30"/>
      <c r="L26" s="30"/>
      <c r="M26" s="30"/>
      <c r="N26" s="30"/>
    </row>
    <row r="27" spans="1:14" s="2" customFormat="1" x14ac:dyDescent="0.25">
      <c r="A27" s="19">
        <v>20</v>
      </c>
      <c r="B27" s="21" t="s">
        <v>41</v>
      </c>
      <c r="C27" s="19">
        <v>3</v>
      </c>
      <c r="D27" s="1" t="s">
        <v>14</v>
      </c>
      <c r="E27" s="29" t="str">
        <f t="shared" si="2"/>
        <v>PASS</v>
      </c>
      <c r="F27" s="29">
        <f t="shared" si="3"/>
        <v>3</v>
      </c>
      <c r="G27" s="19">
        <f t="shared" si="4"/>
        <v>2</v>
      </c>
      <c r="H27" s="19">
        <f t="shared" si="5"/>
        <v>0</v>
      </c>
      <c r="I27" s="19">
        <f t="shared" si="0"/>
        <v>6</v>
      </c>
      <c r="J27" s="19">
        <f t="shared" si="1"/>
        <v>0</v>
      </c>
      <c r="K27" s="30"/>
      <c r="L27" s="30"/>
      <c r="M27" s="30"/>
      <c r="N27" s="30"/>
    </row>
    <row r="28" spans="1:14" s="2" customFormat="1" ht="49.2" x14ac:dyDescent="0.25">
      <c r="A28" s="19">
        <v>21</v>
      </c>
      <c r="B28" s="21" t="s">
        <v>42</v>
      </c>
      <c r="C28" s="19">
        <v>1</v>
      </c>
      <c r="D28" s="1" t="s">
        <v>14</v>
      </c>
      <c r="E28" s="29" t="str">
        <f t="shared" si="2"/>
        <v>PASS</v>
      </c>
      <c r="F28" s="29">
        <f t="shared" si="3"/>
        <v>1</v>
      </c>
      <c r="G28" s="19">
        <f t="shared" si="4"/>
        <v>2</v>
      </c>
      <c r="H28" s="19">
        <f t="shared" si="5"/>
        <v>0</v>
      </c>
      <c r="I28" s="19">
        <f t="shared" si="0"/>
        <v>2</v>
      </c>
      <c r="J28" s="19">
        <f t="shared" si="1"/>
        <v>0</v>
      </c>
      <c r="K28" s="30"/>
      <c r="L28" s="30"/>
      <c r="M28" s="30"/>
      <c r="N28" s="30"/>
    </row>
    <row r="29" spans="1:14" s="2" customFormat="1" ht="49.2" x14ac:dyDescent="0.25">
      <c r="A29" s="19">
        <v>22</v>
      </c>
      <c r="B29" s="23" t="s">
        <v>43</v>
      </c>
      <c r="C29" s="19">
        <v>1</v>
      </c>
      <c r="D29" s="1" t="s">
        <v>31</v>
      </c>
      <c r="E29" s="29" t="str">
        <f>IF(OR(D29="S",D29="U",D29="W",D29="I",D29=""),"PASS","ERROR")</f>
        <v>PASS</v>
      </c>
      <c r="F29" s="29">
        <f t="shared" si="3"/>
        <v>1</v>
      </c>
      <c r="G29" s="19">
        <f t="shared" si="4"/>
        <v>0</v>
      </c>
      <c r="H29" s="19">
        <f t="shared" si="5"/>
        <v>0</v>
      </c>
      <c r="I29" s="19">
        <f t="shared" si="0"/>
        <v>0</v>
      </c>
      <c r="J29" s="19">
        <f t="shared" si="1"/>
        <v>0</v>
      </c>
      <c r="K29" s="30"/>
      <c r="L29" s="30"/>
      <c r="M29" s="30"/>
      <c r="N29" s="30"/>
    </row>
    <row r="30" spans="1:14" s="2" customFormat="1" ht="49.2" x14ac:dyDescent="0.25">
      <c r="A30" s="19">
        <v>23</v>
      </c>
      <c r="B30" s="21" t="s">
        <v>44</v>
      </c>
      <c r="C30" s="19">
        <v>1</v>
      </c>
      <c r="D30" s="1" t="s">
        <v>14</v>
      </c>
      <c r="E30" s="29" t="str">
        <f t="shared" si="2"/>
        <v>PASS</v>
      </c>
      <c r="F30" s="29">
        <f t="shared" si="3"/>
        <v>1</v>
      </c>
      <c r="G30" s="19">
        <f t="shared" si="4"/>
        <v>2</v>
      </c>
      <c r="H30" s="19">
        <f t="shared" si="5"/>
        <v>0</v>
      </c>
      <c r="I30" s="19">
        <f t="shared" si="0"/>
        <v>2</v>
      </c>
      <c r="J30" s="19">
        <f t="shared" si="1"/>
        <v>0</v>
      </c>
      <c r="K30" s="30"/>
      <c r="L30" s="30"/>
      <c r="M30" s="30"/>
      <c r="N30" s="30"/>
    </row>
    <row r="31" spans="1:14" s="2" customFormat="1" ht="49.2" x14ac:dyDescent="0.25">
      <c r="A31" s="19">
        <v>24</v>
      </c>
      <c r="B31" s="21" t="s">
        <v>45</v>
      </c>
      <c r="C31" s="19">
        <v>3</v>
      </c>
      <c r="D31" s="1" t="s">
        <v>14</v>
      </c>
      <c r="E31" s="29" t="str">
        <f t="shared" si="2"/>
        <v>PASS</v>
      </c>
      <c r="F31" s="29">
        <f t="shared" si="3"/>
        <v>3</v>
      </c>
      <c r="G31" s="19">
        <f t="shared" si="4"/>
        <v>2</v>
      </c>
      <c r="H31" s="19">
        <f t="shared" si="5"/>
        <v>0</v>
      </c>
      <c r="I31" s="19">
        <f t="shared" si="0"/>
        <v>6</v>
      </c>
      <c r="J31" s="19">
        <f t="shared" si="1"/>
        <v>0</v>
      </c>
      <c r="K31" s="30"/>
      <c r="L31" s="30"/>
      <c r="M31" s="30"/>
      <c r="N31" s="30"/>
    </row>
    <row r="32" spans="1:14" s="2" customFormat="1" x14ac:dyDescent="0.25">
      <c r="A32" s="19">
        <v>25</v>
      </c>
      <c r="B32" s="21" t="s">
        <v>46</v>
      </c>
      <c r="C32" s="19">
        <v>3</v>
      </c>
      <c r="D32" s="1" t="s">
        <v>14</v>
      </c>
      <c r="E32" s="29" t="str">
        <f t="shared" si="2"/>
        <v>PASS</v>
      </c>
      <c r="F32" s="29">
        <f t="shared" si="3"/>
        <v>3</v>
      </c>
      <c r="G32" s="19">
        <f t="shared" si="4"/>
        <v>2</v>
      </c>
      <c r="H32" s="19">
        <f t="shared" si="5"/>
        <v>0</v>
      </c>
      <c r="I32" s="19">
        <f t="shared" si="0"/>
        <v>6</v>
      </c>
      <c r="J32" s="19">
        <f t="shared" si="1"/>
        <v>0</v>
      </c>
      <c r="K32" s="30"/>
      <c r="L32" s="30"/>
      <c r="M32" s="30"/>
      <c r="N32" s="30"/>
    </row>
    <row r="33" spans="1:14" s="2" customFormat="1" x14ac:dyDescent="0.25">
      <c r="A33" s="19">
        <v>26</v>
      </c>
      <c r="B33" s="21" t="s">
        <v>47</v>
      </c>
      <c r="C33" s="19">
        <v>3</v>
      </c>
      <c r="D33" s="1" t="s">
        <v>14</v>
      </c>
      <c r="E33" s="29" t="str">
        <f t="shared" si="2"/>
        <v>PASS</v>
      </c>
      <c r="F33" s="29">
        <f t="shared" si="3"/>
        <v>3</v>
      </c>
      <c r="G33" s="19">
        <f t="shared" si="4"/>
        <v>2</v>
      </c>
      <c r="H33" s="19">
        <f t="shared" si="5"/>
        <v>0</v>
      </c>
      <c r="I33" s="19">
        <f t="shared" si="0"/>
        <v>6</v>
      </c>
      <c r="J33" s="19">
        <f t="shared" si="1"/>
        <v>0</v>
      </c>
      <c r="K33" s="30"/>
      <c r="L33" s="30"/>
      <c r="M33" s="30"/>
      <c r="N33" s="30"/>
    </row>
    <row r="34" spans="1:14" s="2" customFormat="1" x14ac:dyDescent="0.25">
      <c r="A34" s="19">
        <v>27</v>
      </c>
      <c r="B34" s="21" t="s">
        <v>48</v>
      </c>
      <c r="C34" s="19">
        <v>3</v>
      </c>
      <c r="D34" s="1" t="s">
        <v>14</v>
      </c>
      <c r="E34" s="29" t="str">
        <f t="shared" si="2"/>
        <v>PASS</v>
      </c>
      <c r="F34" s="29">
        <f t="shared" si="3"/>
        <v>3</v>
      </c>
      <c r="G34" s="19">
        <f t="shared" si="4"/>
        <v>2</v>
      </c>
      <c r="H34" s="19">
        <f t="shared" si="5"/>
        <v>0</v>
      </c>
      <c r="I34" s="19">
        <f t="shared" si="0"/>
        <v>6</v>
      </c>
      <c r="J34" s="19">
        <f t="shared" si="1"/>
        <v>0</v>
      </c>
      <c r="K34" s="30"/>
      <c r="L34" s="30"/>
      <c r="M34" s="30"/>
      <c r="N34" s="30"/>
    </row>
    <row r="35" spans="1:14" s="2" customFormat="1" x14ac:dyDescent="0.25">
      <c r="A35" s="19">
        <v>28</v>
      </c>
      <c r="B35" s="21" t="s">
        <v>49</v>
      </c>
      <c r="C35" s="19">
        <v>3</v>
      </c>
      <c r="D35" s="1" t="s">
        <v>14</v>
      </c>
      <c r="E35" s="29" t="str">
        <f t="shared" si="2"/>
        <v>PASS</v>
      </c>
      <c r="F35" s="29">
        <f t="shared" si="3"/>
        <v>3</v>
      </c>
      <c r="G35" s="19">
        <f t="shared" si="4"/>
        <v>2</v>
      </c>
      <c r="H35" s="19">
        <f t="shared" si="5"/>
        <v>0</v>
      </c>
      <c r="I35" s="19">
        <f t="shared" si="0"/>
        <v>6</v>
      </c>
      <c r="J35" s="19">
        <f t="shared" si="1"/>
        <v>0</v>
      </c>
      <c r="K35" s="30"/>
      <c r="L35" s="30"/>
      <c r="M35" s="30"/>
      <c r="N35" s="30"/>
    </row>
    <row r="36" spans="1:14" s="2" customFormat="1" ht="49.2" x14ac:dyDescent="0.25">
      <c r="A36" s="19">
        <v>29</v>
      </c>
      <c r="B36" s="21" t="s">
        <v>50</v>
      </c>
      <c r="C36" s="19">
        <v>1</v>
      </c>
      <c r="D36" s="1" t="s">
        <v>14</v>
      </c>
      <c r="E36" s="29" t="str">
        <f t="shared" si="2"/>
        <v>PASS</v>
      </c>
      <c r="F36" s="29">
        <f t="shared" si="3"/>
        <v>1</v>
      </c>
      <c r="G36" s="19">
        <f t="shared" si="4"/>
        <v>2</v>
      </c>
      <c r="H36" s="19">
        <f t="shared" si="5"/>
        <v>0</v>
      </c>
      <c r="I36" s="19">
        <f t="shared" si="0"/>
        <v>2</v>
      </c>
      <c r="J36" s="19">
        <f t="shared" si="1"/>
        <v>0</v>
      </c>
      <c r="K36" s="30"/>
      <c r="L36" s="30"/>
      <c r="M36" s="30"/>
      <c r="N36" s="30"/>
    </row>
    <row r="37" spans="1:14" s="2" customFormat="1" ht="49.2" x14ac:dyDescent="0.25">
      <c r="A37" s="19">
        <v>30</v>
      </c>
      <c r="B37" s="23" t="s">
        <v>51</v>
      </c>
      <c r="C37" s="19">
        <v>3</v>
      </c>
      <c r="D37" s="1" t="s">
        <v>14</v>
      </c>
      <c r="E37" s="29" t="str">
        <f t="shared" si="2"/>
        <v>PASS</v>
      </c>
      <c r="F37" s="29">
        <f t="shared" si="3"/>
        <v>3</v>
      </c>
      <c r="G37" s="19">
        <f t="shared" si="4"/>
        <v>2</v>
      </c>
      <c r="H37" s="19">
        <f t="shared" si="5"/>
        <v>0</v>
      </c>
      <c r="I37" s="19">
        <f t="shared" si="0"/>
        <v>6</v>
      </c>
      <c r="J37" s="19">
        <f t="shared" si="1"/>
        <v>0</v>
      </c>
      <c r="K37" s="30"/>
      <c r="L37" s="30"/>
      <c r="M37" s="30"/>
      <c r="N37" s="30"/>
    </row>
    <row r="38" spans="1:14" s="2" customFormat="1" ht="49.2" x14ac:dyDescent="0.25">
      <c r="A38" s="19">
        <v>31</v>
      </c>
      <c r="B38" s="21" t="s">
        <v>52</v>
      </c>
      <c r="C38" s="19">
        <v>1</v>
      </c>
      <c r="D38" s="1" t="s">
        <v>14</v>
      </c>
      <c r="E38" s="29" t="str">
        <f t="shared" si="2"/>
        <v>PASS</v>
      </c>
      <c r="F38" s="29">
        <f t="shared" si="3"/>
        <v>1</v>
      </c>
      <c r="G38" s="19">
        <f t="shared" si="4"/>
        <v>2</v>
      </c>
      <c r="H38" s="19">
        <f t="shared" si="5"/>
        <v>0</v>
      </c>
      <c r="I38" s="19">
        <f t="shared" si="0"/>
        <v>2</v>
      </c>
      <c r="J38" s="19">
        <f t="shared" si="1"/>
        <v>0</v>
      </c>
      <c r="K38" s="30"/>
      <c r="L38" s="30"/>
      <c r="M38" s="30"/>
      <c r="N38" s="30"/>
    </row>
    <row r="39" spans="1:14" s="2" customFormat="1" ht="49.2" x14ac:dyDescent="0.25">
      <c r="A39" s="19">
        <v>32</v>
      </c>
      <c r="B39" s="21" t="s">
        <v>53</v>
      </c>
      <c r="C39" s="19">
        <v>1</v>
      </c>
      <c r="D39" s="1" t="s">
        <v>14</v>
      </c>
      <c r="E39" s="29" t="str">
        <f t="shared" si="2"/>
        <v>PASS</v>
      </c>
      <c r="F39" s="29">
        <f t="shared" si="3"/>
        <v>1</v>
      </c>
      <c r="G39" s="19">
        <f t="shared" si="4"/>
        <v>2</v>
      </c>
      <c r="H39" s="19">
        <f t="shared" si="5"/>
        <v>0</v>
      </c>
      <c r="I39" s="19">
        <f t="shared" si="0"/>
        <v>2</v>
      </c>
      <c r="J39" s="19">
        <f t="shared" si="1"/>
        <v>0</v>
      </c>
      <c r="K39" s="30"/>
      <c r="L39" s="30"/>
      <c r="M39" s="30"/>
      <c r="N39" s="30"/>
    </row>
    <row r="40" spans="1:14" x14ac:dyDescent="0.7">
      <c r="A40" s="24"/>
      <c r="B40" s="25" t="s">
        <v>54</v>
      </c>
      <c r="C40" s="19">
        <f>SUM(C8:C39)</f>
        <v>73</v>
      </c>
      <c r="D40" s="9"/>
      <c r="E40" s="19"/>
      <c r="F40" s="19">
        <f>SUM(F8:F39)</f>
        <v>73</v>
      </c>
      <c r="G40" s="19"/>
      <c r="H40" s="19"/>
      <c r="I40" s="19">
        <f>SUM(I8:I39)</f>
        <v>142</v>
      </c>
      <c r="J40" s="19">
        <f>SUM(J8:J39)</f>
        <v>0</v>
      </c>
      <c r="K40" s="24"/>
      <c r="L40" s="24"/>
      <c r="M40" s="24"/>
      <c r="N40" s="24"/>
    </row>
    <row r="41" spans="1:14" x14ac:dyDescent="0.7">
      <c r="A41" s="24"/>
      <c r="B41" s="26" t="s">
        <v>55</v>
      </c>
      <c r="C41" s="27">
        <f>IF(AND(D29="S",D17="S"),I40/(F40-2),IF(AND(D29="S",OR(D17="",D17="U",D17="I",D17="W")),I40/(F40-1),IF(AND(D17="S",OR(D29="",D29="U",D29="I",D29="W")),I40/(F40-1),I40/F40)))</f>
        <v>2</v>
      </c>
      <c r="D41" s="10"/>
      <c r="E41" s="26"/>
      <c r="F41" s="26"/>
      <c r="G41" s="19"/>
      <c r="H41" s="19"/>
      <c r="I41" s="19"/>
      <c r="J41" s="19"/>
      <c r="K41" s="24"/>
      <c r="L41" s="24"/>
      <c r="M41" s="24"/>
      <c r="N41" s="24"/>
    </row>
    <row r="42" spans="1:14" x14ac:dyDescent="0.7">
      <c r="A42" s="24"/>
      <c r="B42" s="26" t="s">
        <v>12</v>
      </c>
      <c r="C42" s="26">
        <f>J40</f>
        <v>0</v>
      </c>
      <c r="D42" s="11"/>
      <c r="E42" s="31"/>
      <c r="F42" s="31"/>
      <c r="G42" s="19"/>
      <c r="H42" s="19"/>
      <c r="I42" s="19"/>
      <c r="J42" s="19"/>
      <c r="K42" s="24"/>
      <c r="L42" s="24"/>
      <c r="M42" s="24"/>
      <c r="N42" s="24"/>
    </row>
    <row r="43" spans="1:14" x14ac:dyDescent="0.7">
      <c r="A43" s="24"/>
      <c r="B43" s="28" t="s">
        <v>56</v>
      </c>
      <c r="C43" s="29" t="str">
        <f>IF(COUNTIF(E8:E39,"ERROR")=0,"PASS","FAIL")</f>
        <v>PASS</v>
      </c>
      <c r="D43" s="12"/>
      <c r="E43" s="32"/>
      <c r="F43" s="32"/>
      <c r="G43" s="33"/>
      <c r="H43" s="33"/>
      <c r="I43" s="33"/>
      <c r="J43" s="33"/>
      <c r="K43" s="24"/>
      <c r="L43" s="24"/>
      <c r="M43" s="24"/>
      <c r="N43" s="24"/>
    </row>
    <row r="44" spans="1:14" x14ac:dyDescent="0.7">
      <c r="B44" s="14" t="s">
        <v>73</v>
      </c>
      <c r="C44" s="12"/>
      <c r="D44" s="12"/>
      <c r="E44" s="12"/>
      <c r="F44" s="12"/>
      <c r="G44" s="13"/>
      <c r="H44" s="13"/>
      <c r="I44" s="13"/>
      <c r="J44" s="13"/>
    </row>
    <row r="45" spans="1:14" x14ac:dyDescent="0.7">
      <c r="B45" s="14" t="s">
        <v>57</v>
      </c>
    </row>
    <row r="46" spans="1:14" x14ac:dyDescent="0.7">
      <c r="B46" s="14" t="s">
        <v>58</v>
      </c>
    </row>
    <row r="47" spans="1:14" x14ac:dyDescent="0.7">
      <c r="B47" s="14" t="s">
        <v>59</v>
      </c>
    </row>
    <row r="48" spans="1:14" x14ac:dyDescent="0.7">
      <c r="B48" s="14"/>
    </row>
    <row r="50" ht="12" customHeight="1" x14ac:dyDescent="0.7"/>
  </sheetData>
  <sheetProtection password="CC3D" sheet="1" objects="1" scenarios="1"/>
  <mergeCells count="1">
    <mergeCell ref="L6:N6"/>
  </mergeCells>
  <conditionalFormatting sqref="E8:E39">
    <cfRule type="containsText" dxfId="12" priority="3" operator="containsText" text="ERROR">
      <formula>NOT(ISERROR(SEARCH("ERROR",E8)))</formula>
    </cfRule>
    <cfRule type="containsText" dxfId="11" priority="4" operator="containsText" text="PASS">
      <formula>NOT(ISERROR(SEARCH("PASS",E8)))</formula>
    </cfRule>
    <cfRule type="cellIs" dxfId="10" priority="5" operator="equal">
      <formula>"""PASS"""</formula>
    </cfRule>
  </conditionalFormatting>
  <conditionalFormatting sqref="C43">
    <cfRule type="containsText" dxfId="9" priority="1" operator="containsText" text="FAIL">
      <formula>NOT(ISERROR(SEARCH("FAIL",C43)))</formula>
    </cfRule>
    <cfRule type="containsText" dxfId="8" priority="2" operator="containsText" text="PASS">
      <formula>NOT(ISERROR(SEARCH("PASS",C43)))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27A8-6BB0-4AF7-A020-4196DF253EF0}">
  <dimension ref="A1:N46"/>
  <sheetViews>
    <sheetView workbookViewId="0">
      <selection activeCell="E8" sqref="E8"/>
    </sheetView>
  </sheetViews>
  <sheetFormatPr defaultRowHeight="24.6" x14ac:dyDescent="0.7"/>
  <cols>
    <col min="1" max="1" width="8.796875" style="5"/>
    <col min="2" max="2" width="45.69921875" style="5" customWidth="1"/>
    <col min="3" max="3" width="12.19921875" style="6" bestFit="1" customWidth="1"/>
    <col min="4" max="4" width="10.796875" style="6" customWidth="1"/>
    <col min="5" max="5" width="12.5" style="6" customWidth="1"/>
    <col min="6" max="6" width="12.69921875" style="6" customWidth="1"/>
    <col min="7" max="7" width="12.296875" style="6" customWidth="1"/>
    <col min="8" max="8" width="10.19921875" style="6" customWidth="1"/>
    <col min="9" max="9" width="10.8984375" style="6" customWidth="1"/>
    <col min="10" max="10" width="7.796875" style="6" customWidth="1"/>
    <col min="11" max="11" width="5.5" style="5" customWidth="1"/>
    <col min="12" max="12" width="8.796875" style="5"/>
    <col min="13" max="14" width="12.69921875" style="5" bestFit="1" customWidth="1"/>
    <col min="15" max="16384" width="8.796875" style="5"/>
  </cols>
  <sheetData>
    <row r="1" spans="1:14" s="2" customFormat="1" x14ac:dyDescent="0.25">
      <c r="A1" s="3" t="s">
        <v>75</v>
      </c>
      <c r="C1" s="6"/>
      <c r="D1" s="6"/>
      <c r="E1" s="6"/>
      <c r="F1" s="6"/>
      <c r="G1" s="6"/>
      <c r="H1" s="6"/>
      <c r="I1" s="6"/>
      <c r="J1" s="6"/>
    </row>
    <row r="2" spans="1:14" s="2" customFormat="1" x14ac:dyDescent="0.25">
      <c r="A2" s="4" t="s">
        <v>0</v>
      </c>
      <c r="B2" s="4"/>
      <c r="C2" s="15"/>
      <c r="D2" s="15"/>
      <c r="E2" s="15"/>
      <c r="F2" s="15"/>
      <c r="G2" s="6"/>
      <c r="H2" s="6"/>
      <c r="I2" s="6"/>
      <c r="J2" s="6"/>
    </row>
    <row r="3" spans="1:14" s="2" customFormat="1" x14ac:dyDescent="0.25">
      <c r="A3" s="4" t="s">
        <v>1</v>
      </c>
      <c r="B3" s="4"/>
      <c r="C3" s="15"/>
      <c r="D3" s="15"/>
      <c r="E3" s="15"/>
      <c r="F3" s="15"/>
      <c r="G3" s="6"/>
      <c r="H3" s="6"/>
      <c r="I3" s="6"/>
      <c r="J3" s="6"/>
    </row>
    <row r="4" spans="1:14" s="2" customFormat="1" ht="22.2" customHeight="1" x14ac:dyDescent="0.25">
      <c r="A4" s="2" t="s">
        <v>2</v>
      </c>
      <c r="C4" s="6"/>
      <c r="D4" s="6"/>
      <c r="E4" s="6"/>
      <c r="F4" s="6"/>
      <c r="G4" s="6"/>
      <c r="H4" s="6"/>
      <c r="I4" s="6"/>
      <c r="J4" s="6"/>
    </row>
    <row r="5" spans="1:14" s="2" customFormat="1" ht="22.2" customHeight="1" x14ac:dyDescent="0.25">
      <c r="A5" s="2" t="s">
        <v>3</v>
      </c>
      <c r="C5" s="6"/>
      <c r="D5" s="6"/>
      <c r="E5" s="6"/>
      <c r="F5" s="6"/>
      <c r="G5" s="6"/>
      <c r="H5" s="6"/>
      <c r="I5" s="6"/>
      <c r="J5" s="6"/>
    </row>
    <row r="6" spans="1:14" x14ac:dyDescent="0.7">
      <c r="L6" s="7" t="s">
        <v>4</v>
      </c>
      <c r="M6" s="7"/>
      <c r="N6" s="7"/>
    </row>
    <row r="7" spans="1:14" s="2" customFormat="1" ht="49.2" x14ac:dyDescent="0.25">
      <c r="A7" s="18" t="s">
        <v>5</v>
      </c>
      <c r="B7" s="18" t="s">
        <v>6</v>
      </c>
      <c r="C7" s="18" t="s">
        <v>7</v>
      </c>
      <c r="D7" s="8" t="s">
        <v>8</v>
      </c>
      <c r="E7" s="18" t="s">
        <v>9</v>
      </c>
      <c r="F7" s="18" t="s">
        <v>10</v>
      </c>
      <c r="G7" s="18" t="s">
        <v>70</v>
      </c>
      <c r="H7" s="18" t="s">
        <v>71</v>
      </c>
      <c r="I7" s="18" t="s">
        <v>72</v>
      </c>
      <c r="J7" s="18" t="s">
        <v>12</v>
      </c>
      <c r="K7" s="30"/>
      <c r="L7" s="19" t="s">
        <v>8</v>
      </c>
      <c r="M7" s="19" t="s">
        <v>11</v>
      </c>
      <c r="N7" s="19" t="s">
        <v>71</v>
      </c>
    </row>
    <row r="8" spans="1:14" s="2" customFormat="1" x14ac:dyDescent="0.25">
      <c r="A8" s="19">
        <v>1</v>
      </c>
      <c r="B8" s="20" t="s">
        <v>13</v>
      </c>
      <c r="C8" s="19">
        <v>3</v>
      </c>
      <c r="D8" s="1" t="s">
        <v>14</v>
      </c>
      <c r="E8" s="29" t="str">
        <f>IF(OR(D8="A",D8="B+",D8="B",D8="C+",D8="C",D8="D+",D8="D",D8="F",D8="W",D8="I",D8=""),"PASS","ERROR")</f>
        <v>PASS</v>
      </c>
      <c r="F8" s="29">
        <f>IF(OR(D8="",D8="I",D8="W",D8="U"),0,C8)</f>
        <v>3</v>
      </c>
      <c r="G8" s="19">
        <f t="shared" ref="G8:G36" si="0">IF(D8=$L$8,$M$8,IF(D8=$L$9,$M$9,IF(D8=$L$10,$M$10,IF(D8=$L$11,$M$11,IF(D8=$L$12,$M$12,IF(D8=$L$13,$M$13,IF(D8=$L$14,$M$14,IF(D8=$L$15,$M$15,0))))))))</f>
        <v>2</v>
      </c>
      <c r="H8" s="19">
        <f t="shared" ref="H8:H36" si="1">IF(D8=$L$8,$N$8,IF(D8=$L$9,$N$9,IF(D8=$L$10,$N$10,IF(D8=$L$11,$N$11,IF(D8=$L$12,$N$12,IF(D8=$L$13,$N$13,IF(D8=$L$14,$N$14,IF(D8=$L$15,$N$15,0))))))))</f>
        <v>0</v>
      </c>
      <c r="I8" s="19">
        <f t="shared" ref="I8:I36" si="2">F8*G8</f>
        <v>6</v>
      </c>
      <c r="J8" s="19">
        <f t="shared" ref="J8:J36" si="3">F8*H8</f>
        <v>0</v>
      </c>
      <c r="K8" s="30"/>
      <c r="L8" s="19" t="s">
        <v>15</v>
      </c>
      <c r="M8" s="19">
        <v>4</v>
      </c>
      <c r="N8" s="19">
        <f>M8-2</f>
        <v>2</v>
      </c>
    </row>
    <row r="9" spans="1:14" s="2" customFormat="1" x14ac:dyDescent="0.25">
      <c r="A9" s="19">
        <v>2</v>
      </c>
      <c r="B9" s="20" t="s">
        <v>16</v>
      </c>
      <c r="C9" s="19">
        <v>4</v>
      </c>
      <c r="D9" s="1" t="s">
        <v>14</v>
      </c>
      <c r="E9" s="29" t="str">
        <f t="shared" ref="E9:E35" si="4">IF(OR(D9="A",D9="B+",D9="B",D9="C+",D9="C",D9="D+",D9="D",D9="F",D9="W",D9="I",D9=""),"PASS","ERROR")</f>
        <v>PASS</v>
      </c>
      <c r="F9" s="29">
        <f t="shared" ref="F9:F36" si="5">IF(OR(D9="",D9="I",D9="W",D9="U"),0,C9)</f>
        <v>4</v>
      </c>
      <c r="G9" s="19">
        <f t="shared" si="0"/>
        <v>2</v>
      </c>
      <c r="H9" s="19">
        <f t="shared" si="1"/>
        <v>0</v>
      </c>
      <c r="I9" s="19">
        <f t="shared" si="2"/>
        <v>8</v>
      </c>
      <c r="J9" s="19">
        <f t="shared" si="3"/>
        <v>0</v>
      </c>
      <c r="K9" s="30"/>
      <c r="L9" s="19" t="s">
        <v>17</v>
      </c>
      <c r="M9" s="19">
        <f>M8-0.5</f>
        <v>3.5</v>
      </c>
      <c r="N9" s="19">
        <f t="shared" ref="N9:N15" si="6">M9-2</f>
        <v>1.5</v>
      </c>
    </row>
    <row r="10" spans="1:14" s="2" customFormat="1" x14ac:dyDescent="0.25">
      <c r="A10" s="19">
        <v>3</v>
      </c>
      <c r="B10" s="20" t="s">
        <v>18</v>
      </c>
      <c r="C10" s="19">
        <v>3</v>
      </c>
      <c r="D10" s="1" t="s">
        <v>14</v>
      </c>
      <c r="E10" s="29" t="str">
        <f t="shared" si="4"/>
        <v>PASS</v>
      </c>
      <c r="F10" s="29">
        <f t="shared" si="5"/>
        <v>3</v>
      </c>
      <c r="G10" s="19">
        <f t="shared" si="0"/>
        <v>2</v>
      </c>
      <c r="H10" s="19">
        <f t="shared" si="1"/>
        <v>0</v>
      </c>
      <c r="I10" s="19">
        <f t="shared" si="2"/>
        <v>6</v>
      </c>
      <c r="J10" s="19">
        <f t="shared" si="3"/>
        <v>0</v>
      </c>
      <c r="K10" s="30"/>
      <c r="L10" s="19" t="s">
        <v>19</v>
      </c>
      <c r="M10" s="19">
        <f t="shared" ref="M10:M13" si="7">M9-0.5</f>
        <v>3</v>
      </c>
      <c r="N10" s="19">
        <f t="shared" si="6"/>
        <v>1</v>
      </c>
    </row>
    <row r="11" spans="1:14" s="2" customFormat="1" ht="49.2" x14ac:dyDescent="0.25">
      <c r="A11" s="19">
        <v>4</v>
      </c>
      <c r="B11" s="21" t="s">
        <v>20</v>
      </c>
      <c r="C11" s="19">
        <v>1</v>
      </c>
      <c r="D11" s="1" t="s">
        <v>14</v>
      </c>
      <c r="E11" s="29" t="str">
        <f t="shared" si="4"/>
        <v>PASS</v>
      </c>
      <c r="F11" s="29">
        <f t="shared" si="5"/>
        <v>1</v>
      </c>
      <c r="G11" s="19">
        <f t="shared" si="0"/>
        <v>2</v>
      </c>
      <c r="H11" s="19">
        <f t="shared" si="1"/>
        <v>0</v>
      </c>
      <c r="I11" s="19">
        <f t="shared" si="2"/>
        <v>2</v>
      </c>
      <c r="J11" s="19">
        <f t="shared" si="3"/>
        <v>0</v>
      </c>
      <c r="K11" s="30"/>
      <c r="L11" s="19" t="s">
        <v>21</v>
      </c>
      <c r="M11" s="19">
        <f>M10-0.5</f>
        <v>2.5</v>
      </c>
      <c r="N11" s="19">
        <f t="shared" si="6"/>
        <v>0.5</v>
      </c>
    </row>
    <row r="12" spans="1:14" s="2" customFormat="1" x14ac:dyDescent="0.25">
      <c r="A12" s="19">
        <v>5</v>
      </c>
      <c r="B12" s="20" t="s">
        <v>22</v>
      </c>
      <c r="C12" s="19">
        <v>3</v>
      </c>
      <c r="D12" s="1" t="s">
        <v>14</v>
      </c>
      <c r="E12" s="29" t="str">
        <f t="shared" si="4"/>
        <v>PASS</v>
      </c>
      <c r="F12" s="29">
        <f t="shared" si="5"/>
        <v>3</v>
      </c>
      <c r="G12" s="19">
        <f t="shared" si="0"/>
        <v>2</v>
      </c>
      <c r="H12" s="19">
        <f t="shared" si="1"/>
        <v>0</v>
      </c>
      <c r="I12" s="19">
        <f t="shared" si="2"/>
        <v>6</v>
      </c>
      <c r="J12" s="19">
        <f t="shared" si="3"/>
        <v>0</v>
      </c>
      <c r="K12" s="30"/>
      <c r="L12" s="19" t="s">
        <v>14</v>
      </c>
      <c r="M12" s="19">
        <f t="shared" si="7"/>
        <v>2</v>
      </c>
      <c r="N12" s="19">
        <f t="shared" si="6"/>
        <v>0</v>
      </c>
    </row>
    <row r="13" spans="1:14" s="2" customFormat="1" x14ac:dyDescent="0.25">
      <c r="A13" s="19">
        <v>6</v>
      </c>
      <c r="B13" s="21" t="s">
        <v>23</v>
      </c>
      <c r="C13" s="19">
        <v>1</v>
      </c>
      <c r="D13" s="1" t="s">
        <v>14</v>
      </c>
      <c r="E13" s="29" t="str">
        <f t="shared" si="4"/>
        <v>PASS</v>
      </c>
      <c r="F13" s="29">
        <f t="shared" si="5"/>
        <v>1</v>
      </c>
      <c r="G13" s="19">
        <f t="shared" si="0"/>
        <v>2</v>
      </c>
      <c r="H13" s="19">
        <f t="shared" si="1"/>
        <v>0</v>
      </c>
      <c r="I13" s="19">
        <f t="shared" si="2"/>
        <v>2</v>
      </c>
      <c r="J13" s="19">
        <f t="shared" si="3"/>
        <v>0</v>
      </c>
      <c r="K13" s="30"/>
      <c r="L13" s="19" t="s">
        <v>24</v>
      </c>
      <c r="M13" s="19">
        <f t="shared" si="7"/>
        <v>1.5</v>
      </c>
      <c r="N13" s="19">
        <f t="shared" si="6"/>
        <v>-0.5</v>
      </c>
    </row>
    <row r="14" spans="1:14" s="2" customFormat="1" x14ac:dyDescent="0.25">
      <c r="A14" s="19">
        <v>7</v>
      </c>
      <c r="B14" s="21" t="s">
        <v>25</v>
      </c>
      <c r="C14" s="19">
        <v>3</v>
      </c>
      <c r="D14" s="1" t="s">
        <v>14</v>
      </c>
      <c r="E14" s="29" t="str">
        <f t="shared" si="4"/>
        <v>PASS</v>
      </c>
      <c r="F14" s="29">
        <f t="shared" si="5"/>
        <v>3</v>
      </c>
      <c r="G14" s="19">
        <f t="shared" si="0"/>
        <v>2</v>
      </c>
      <c r="H14" s="19">
        <f t="shared" si="1"/>
        <v>0</v>
      </c>
      <c r="I14" s="19">
        <f t="shared" si="2"/>
        <v>6</v>
      </c>
      <c r="J14" s="19">
        <f t="shared" si="3"/>
        <v>0</v>
      </c>
      <c r="K14" s="30"/>
      <c r="L14" s="19" t="s">
        <v>26</v>
      </c>
      <c r="M14" s="19">
        <f>M13-0.5</f>
        <v>1</v>
      </c>
      <c r="N14" s="19">
        <f t="shared" si="6"/>
        <v>-1</v>
      </c>
    </row>
    <row r="15" spans="1:14" s="2" customFormat="1" ht="49.2" x14ac:dyDescent="0.25">
      <c r="A15" s="19">
        <v>8</v>
      </c>
      <c r="B15" s="21" t="s">
        <v>27</v>
      </c>
      <c r="C15" s="19">
        <v>1</v>
      </c>
      <c r="D15" s="1" t="s">
        <v>14</v>
      </c>
      <c r="E15" s="29" t="str">
        <f t="shared" si="4"/>
        <v>PASS</v>
      </c>
      <c r="F15" s="29">
        <f t="shared" si="5"/>
        <v>1</v>
      </c>
      <c r="G15" s="19">
        <f t="shared" si="0"/>
        <v>2</v>
      </c>
      <c r="H15" s="19">
        <f t="shared" si="1"/>
        <v>0</v>
      </c>
      <c r="I15" s="19">
        <f t="shared" si="2"/>
        <v>2</v>
      </c>
      <c r="J15" s="19">
        <f t="shared" si="3"/>
        <v>0</v>
      </c>
      <c r="K15" s="30"/>
      <c r="L15" s="19" t="s">
        <v>28</v>
      </c>
      <c r="M15" s="19">
        <v>0</v>
      </c>
      <c r="N15" s="19">
        <f t="shared" si="6"/>
        <v>-2</v>
      </c>
    </row>
    <row r="16" spans="1:14" s="2" customFormat="1" x14ac:dyDescent="0.25">
      <c r="A16" s="19">
        <v>9</v>
      </c>
      <c r="B16" s="21" t="s">
        <v>29</v>
      </c>
      <c r="C16" s="19">
        <v>3</v>
      </c>
      <c r="D16" s="1" t="s">
        <v>14</v>
      </c>
      <c r="E16" s="29" t="str">
        <f t="shared" si="4"/>
        <v>PASS</v>
      </c>
      <c r="F16" s="29">
        <f t="shared" si="5"/>
        <v>3</v>
      </c>
      <c r="G16" s="19">
        <f t="shared" si="0"/>
        <v>2</v>
      </c>
      <c r="H16" s="19">
        <f t="shared" si="1"/>
        <v>0</v>
      </c>
      <c r="I16" s="19">
        <f t="shared" si="2"/>
        <v>6</v>
      </c>
      <c r="J16" s="19">
        <f t="shared" si="3"/>
        <v>0</v>
      </c>
      <c r="K16" s="30"/>
      <c r="L16" s="30"/>
      <c r="M16" s="30"/>
      <c r="N16" s="30"/>
    </row>
    <row r="17" spans="1:14" s="2" customFormat="1" x14ac:dyDescent="0.25">
      <c r="A17" s="19">
        <v>10</v>
      </c>
      <c r="B17" s="21" t="s">
        <v>32</v>
      </c>
      <c r="C17" s="19">
        <v>3</v>
      </c>
      <c r="D17" s="1" t="s">
        <v>14</v>
      </c>
      <c r="E17" s="29" t="str">
        <f t="shared" si="4"/>
        <v>PASS</v>
      </c>
      <c r="F17" s="29">
        <f t="shared" si="5"/>
        <v>3</v>
      </c>
      <c r="G17" s="19">
        <f t="shared" si="0"/>
        <v>2</v>
      </c>
      <c r="H17" s="19">
        <f t="shared" si="1"/>
        <v>0</v>
      </c>
      <c r="I17" s="19">
        <f t="shared" si="2"/>
        <v>6</v>
      </c>
      <c r="J17" s="19">
        <f t="shared" si="3"/>
        <v>0</v>
      </c>
      <c r="K17" s="30"/>
      <c r="L17" s="30"/>
      <c r="M17" s="30"/>
      <c r="N17" s="30"/>
    </row>
    <row r="18" spans="1:14" s="2" customFormat="1" ht="49.2" x14ac:dyDescent="0.25">
      <c r="A18" s="19">
        <v>11</v>
      </c>
      <c r="B18" s="21" t="s">
        <v>30</v>
      </c>
      <c r="C18" s="19">
        <v>1</v>
      </c>
      <c r="D18" s="1" t="s">
        <v>31</v>
      </c>
      <c r="E18" s="29" t="str">
        <f>IF(OR(D18="S",D18="U",D18="W",D18="I",D18=""),"PASS","ERROR")</f>
        <v>PASS</v>
      </c>
      <c r="F18" s="29">
        <f t="shared" si="5"/>
        <v>1</v>
      </c>
      <c r="G18" s="19">
        <f t="shared" si="0"/>
        <v>0</v>
      </c>
      <c r="H18" s="19">
        <f t="shared" si="1"/>
        <v>0</v>
      </c>
      <c r="I18" s="19">
        <f t="shared" si="2"/>
        <v>0</v>
      </c>
      <c r="J18" s="19">
        <f t="shared" si="3"/>
        <v>0</v>
      </c>
      <c r="K18" s="30"/>
      <c r="L18" s="30"/>
      <c r="M18" s="30"/>
      <c r="N18" s="30"/>
    </row>
    <row r="19" spans="1:14" s="2" customFormat="1" x14ac:dyDescent="0.25">
      <c r="A19" s="19">
        <v>12</v>
      </c>
      <c r="B19" s="21" t="s">
        <v>33</v>
      </c>
      <c r="C19" s="19">
        <v>3</v>
      </c>
      <c r="D19" s="1" t="s">
        <v>14</v>
      </c>
      <c r="E19" s="29" t="str">
        <f t="shared" si="4"/>
        <v>PASS</v>
      </c>
      <c r="F19" s="29">
        <f t="shared" si="5"/>
        <v>3</v>
      </c>
      <c r="G19" s="19">
        <f t="shared" si="0"/>
        <v>2</v>
      </c>
      <c r="H19" s="19">
        <f t="shared" si="1"/>
        <v>0</v>
      </c>
      <c r="I19" s="19">
        <f t="shared" si="2"/>
        <v>6</v>
      </c>
      <c r="J19" s="19">
        <f t="shared" si="3"/>
        <v>0</v>
      </c>
      <c r="K19" s="30"/>
      <c r="L19" s="30"/>
      <c r="M19" s="30"/>
      <c r="N19" s="30"/>
    </row>
    <row r="20" spans="1:14" s="2" customFormat="1" ht="49.2" x14ac:dyDescent="0.25">
      <c r="A20" s="19">
        <v>13</v>
      </c>
      <c r="B20" s="21" t="s">
        <v>34</v>
      </c>
      <c r="C20" s="19">
        <v>3</v>
      </c>
      <c r="D20" s="1" t="s">
        <v>14</v>
      </c>
      <c r="E20" s="29" t="str">
        <f t="shared" si="4"/>
        <v>PASS</v>
      </c>
      <c r="F20" s="29">
        <f t="shared" si="5"/>
        <v>3</v>
      </c>
      <c r="G20" s="19">
        <f t="shared" si="0"/>
        <v>2</v>
      </c>
      <c r="H20" s="19">
        <f t="shared" si="1"/>
        <v>0</v>
      </c>
      <c r="I20" s="19">
        <f t="shared" si="2"/>
        <v>6</v>
      </c>
      <c r="J20" s="19">
        <f t="shared" si="3"/>
        <v>0</v>
      </c>
      <c r="K20" s="30"/>
      <c r="L20" s="30"/>
      <c r="M20" s="30"/>
      <c r="N20" s="30"/>
    </row>
    <row r="21" spans="1:14" s="2" customFormat="1" x14ac:dyDescent="0.25">
      <c r="A21" s="19">
        <v>14</v>
      </c>
      <c r="B21" s="21" t="s">
        <v>35</v>
      </c>
      <c r="C21" s="19">
        <v>3</v>
      </c>
      <c r="D21" s="1" t="s">
        <v>14</v>
      </c>
      <c r="E21" s="29" t="str">
        <f t="shared" si="4"/>
        <v>PASS</v>
      </c>
      <c r="F21" s="29">
        <f t="shared" si="5"/>
        <v>3</v>
      </c>
      <c r="G21" s="19">
        <f t="shared" si="0"/>
        <v>2</v>
      </c>
      <c r="H21" s="19">
        <f t="shared" si="1"/>
        <v>0</v>
      </c>
      <c r="I21" s="19">
        <f t="shared" si="2"/>
        <v>6</v>
      </c>
      <c r="J21" s="19">
        <f t="shared" si="3"/>
        <v>0</v>
      </c>
      <c r="K21" s="30"/>
      <c r="L21" s="30"/>
      <c r="M21" s="30"/>
      <c r="N21" s="30"/>
    </row>
    <row r="22" spans="1:14" s="2" customFormat="1" x14ac:dyDescent="0.25">
      <c r="A22" s="19">
        <v>15</v>
      </c>
      <c r="B22" s="21" t="s">
        <v>36</v>
      </c>
      <c r="C22" s="19">
        <v>1</v>
      </c>
      <c r="D22" s="1" t="s">
        <v>14</v>
      </c>
      <c r="E22" s="29" t="str">
        <f t="shared" si="4"/>
        <v>PASS</v>
      </c>
      <c r="F22" s="29">
        <f t="shared" si="5"/>
        <v>1</v>
      </c>
      <c r="G22" s="19">
        <f t="shared" si="0"/>
        <v>2</v>
      </c>
      <c r="H22" s="19">
        <f t="shared" si="1"/>
        <v>0</v>
      </c>
      <c r="I22" s="19">
        <f t="shared" si="2"/>
        <v>2</v>
      </c>
      <c r="J22" s="19">
        <f t="shared" si="3"/>
        <v>0</v>
      </c>
      <c r="K22" s="30"/>
      <c r="L22" s="30"/>
      <c r="M22" s="30"/>
      <c r="N22" s="30"/>
    </row>
    <row r="23" spans="1:14" s="2" customFormat="1" x14ac:dyDescent="0.25">
      <c r="A23" s="19">
        <v>16</v>
      </c>
      <c r="B23" s="22" t="s">
        <v>37</v>
      </c>
      <c r="C23" s="19">
        <v>3</v>
      </c>
      <c r="D23" s="1" t="s">
        <v>14</v>
      </c>
      <c r="E23" s="29" t="str">
        <f t="shared" si="4"/>
        <v>PASS</v>
      </c>
      <c r="F23" s="29">
        <f t="shared" si="5"/>
        <v>3</v>
      </c>
      <c r="G23" s="19">
        <f t="shared" si="0"/>
        <v>2</v>
      </c>
      <c r="H23" s="19">
        <f t="shared" si="1"/>
        <v>0</v>
      </c>
      <c r="I23" s="19">
        <f t="shared" si="2"/>
        <v>6</v>
      </c>
      <c r="J23" s="19">
        <f t="shared" si="3"/>
        <v>0</v>
      </c>
      <c r="K23" s="30"/>
      <c r="L23" s="30"/>
      <c r="M23" s="30"/>
      <c r="N23" s="30"/>
    </row>
    <row r="24" spans="1:14" s="2" customFormat="1" ht="49.2" x14ac:dyDescent="0.25">
      <c r="A24" s="19">
        <v>17</v>
      </c>
      <c r="B24" s="21" t="s">
        <v>38</v>
      </c>
      <c r="C24" s="19">
        <v>1</v>
      </c>
      <c r="D24" s="1" t="s">
        <v>14</v>
      </c>
      <c r="E24" s="29" t="str">
        <f t="shared" si="4"/>
        <v>PASS</v>
      </c>
      <c r="F24" s="29">
        <f t="shared" si="5"/>
        <v>1</v>
      </c>
      <c r="G24" s="19">
        <f t="shared" si="0"/>
        <v>2</v>
      </c>
      <c r="H24" s="19">
        <f t="shared" si="1"/>
        <v>0</v>
      </c>
      <c r="I24" s="19">
        <f t="shared" si="2"/>
        <v>2</v>
      </c>
      <c r="J24" s="19">
        <f t="shared" si="3"/>
        <v>0</v>
      </c>
      <c r="K24" s="30"/>
      <c r="L24" s="30"/>
      <c r="M24" s="30"/>
      <c r="N24" s="30"/>
    </row>
    <row r="25" spans="1:14" s="2" customFormat="1" x14ac:dyDescent="0.25">
      <c r="A25" s="19">
        <v>18</v>
      </c>
      <c r="B25" s="21" t="s">
        <v>39</v>
      </c>
      <c r="C25" s="19">
        <v>3</v>
      </c>
      <c r="D25" s="1" t="s">
        <v>14</v>
      </c>
      <c r="E25" s="29" t="str">
        <f t="shared" si="4"/>
        <v>PASS</v>
      </c>
      <c r="F25" s="29">
        <f t="shared" si="5"/>
        <v>3</v>
      </c>
      <c r="G25" s="19">
        <f t="shared" si="0"/>
        <v>2</v>
      </c>
      <c r="H25" s="19">
        <f t="shared" si="1"/>
        <v>0</v>
      </c>
      <c r="I25" s="19">
        <f t="shared" si="2"/>
        <v>6</v>
      </c>
      <c r="J25" s="19">
        <f t="shared" si="3"/>
        <v>0</v>
      </c>
      <c r="K25" s="30"/>
      <c r="L25" s="30"/>
      <c r="M25" s="30"/>
      <c r="N25" s="30"/>
    </row>
    <row r="26" spans="1:14" s="2" customFormat="1" x14ac:dyDescent="0.25">
      <c r="A26" s="19">
        <v>19</v>
      </c>
      <c r="B26" s="21" t="s">
        <v>40</v>
      </c>
      <c r="C26" s="19">
        <v>3</v>
      </c>
      <c r="D26" s="1" t="s">
        <v>14</v>
      </c>
      <c r="E26" s="29" t="str">
        <f t="shared" si="4"/>
        <v>PASS</v>
      </c>
      <c r="F26" s="29">
        <f t="shared" si="5"/>
        <v>3</v>
      </c>
      <c r="G26" s="19">
        <f t="shared" si="0"/>
        <v>2</v>
      </c>
      <c r="H26" s="19">
        <f t="shared" si="1"/>
        <v>0</v>
      </c>
      <c r="I26" s="19">
        <f t="shared" si="2"/>
        <v>6</v>
      </c>
      <c r="J26" s="19">
        <f t="shared" si="3"/>
        <v>0</v>
      </c>
      <c r="K26" s="30"/>
      <c r="L26" s="30"/>
      <c r="M26" s="30"/>
      <c r="N26" s="30"/>
    </row>
    <row r="27" spans="1:14" s="2" customFormat="1" x14ac:dyDescent="0.25">
      <c r="A27" s="19">
        <v>20</v>
      </c>
      <c r="B27" s="21" t="s">
        <v>41</v>
      </c>
      <c r="C27" s="19">
        <v>3</v>
      </c>
      <c r="D27" s="1" t="s">
        <v>14</v>
      </c>
      <c r="E27" s="29" t="str">
        <f t="shared" si="4"/>
        <v>PASS</v>
      </c>
      <c r="F27" s="29">
        <f t="shared" si="5"/>
        <v>3</v>
      </c>
      <c r="G27" s="19">
        <f t="shared" si="0"/>
        <v>2</v>
      </c>
      <c r="H27" s="19">
        <f t="shared" si="1"/>
        <v>0</v>
      </c>
      <c r="I27" s="19">
        <f t="shared" si="2"/>
        <v>6</v>
      </c>
      <c r="J27" s="19">
        <f t="shared" si="3"/>
        <v>0</v>
      </c>
      <c r="K27" s="30"/>
      <c r="L27" s="30"/>
      <c r="M27" s="30"/>
      <c r="N27" s="30"/>
    </row>
    <row r="28" spans="1:14" s="2" customFormat="1" ht="49.2" x14ac:dyDescent="0.25">
      <c r="A28" s="19">
        <v>21</v>
      </c>
      <c r="B28" s="21" t="s">
        <v>42</v>
      </c>
      <c r="C28" s="19">
        <v>1</v>
      </c>
      <c r="D28" s="1" t="s">
        <v>14</v>
      </c>
      <c r="E28" s="29" t="str">
        <f t="shared" si="4"/>
        <v>PASS</v>
      </c>
      <c r="F28" s="29">
        <f t="shared" si="5"/>
        <v>1</v>
      </c>
      <c r="G28" s="19">
        <f t="shared" si="0"/>
        <v>2</v>
      </c>
      <c r="H28" s="19">
        <f t="shared" si="1"/>
        <v>0</v>
      </c>
      <c r="I28" s="19">
        <f t="shared" si="2"/>
        <v>2</v>
      </c>
      <c r="J28" s="19">
        <f t="shared" si="3"/>
        <v>0</v>
      </c>
      <c r="K28" s="30"/>
      <c r="L28" s="30"/>
      <c r="M28" s="30"/>
      <c r="N28" s="30"/>
    </row>
    <row r="29" spans="1:14" s="2" customFormat="1" ht="49.2" x14ac:dyDescent="0.25">
      <c r="A29" s="19">
        <v>22</v>
      </c>
      <c r="B29" s="21" t="s">
        <v>44</v>
      </c>
      <c r="C29" s="19">
        <v>1</v>
      </c>
      <c r="D29" s="1" t="s">
        <v>14</v>
      </c>
      <c r="E29" s="29" t="str">
        <f t="shared" si="4"/>
        <v>PASS</v>
      </c>
      <c r="F29" s="29">
        <f t="shared" si="5"/>
        <v>1</v>
      </c>
      <c r="G29" s="19">
        <f t="shared" si="0"/>
        <v>2</v>
      </c>
      <c r="H29" s="19">
        <f t="shared" si="1"/>
        <v>0</v>
      </c>
      <c r="I29" s="19">
        <f t="shared" si="2"/>
        <v>2</v>
      </c>
      <c r="J29" s="19">
        <f t="shared" si="3"/>
        <v>0</v>
      </c>
      <c r="K29" s="30"/>
      <c r="L29" s="30"/>
      <c r="M29" s="30"/>
      <c r="N29" s="30"/>
    </row>
    <row r="30" spans="1:14" s="2" customFormat="1" ht="49.2" x14ac:dyDescent="0.25">
      <c r="A30" s="19">
        <v>23</v>
      </c>
      <c r="B30" s="21" t="s">
        <v>45</v>
      </c>
      <c r="C30" s="19">
        <v>3</v>
      </c>
      <c r="D30" s="1" t="s">
        <v>14</v>
      </c>
      <c r="E30" s="29" t="str">
        <f t="shared" si="4"/>
        <v>PASS</v>
      </c>
      <c r="F30" s="29">
        <f t="shared" si="5"/>
        <v>3</v>
      </c>
      <c r="G30" s="19">
        <f t="shared" si="0"/>
        <v>2</v>
      </c>
      <c r="H30" s="19">
        <f t="shared" si="1"/>
        <v>0</v>
      </c>
      <c r="I30" s="19">
        <f t="shared" si="2"/>
        <v>6</v>
      </c>
      <c r="J30" s="19">
        <f t="shared" si="3"/>
        <v>0</v>
      </c>
      <c r="K30" s="30"/>
      <c r="L30" s="30"/>
      <c r="M30" s="30"/>
      <c r="N30" s="30"/>
    </row>
    <row r="31" spans="1:14" s="2" customFormat="1" x14ac:dyDescent="0.25">
      <c r="A31" s="19">
        <v>24</v>
      </c>
      <c r="B31" s="21" t="s">
        <v>46</v>
      </c>
      <c r="C31" s="19">
        <v>3</v>
      </c>
      <c r="D31" s="1" t="s">
        <v>14</v>
      </c>
      <c r="E31" s="29" t="str">
        <f t="shared" si="4"/>
        <v>PASS</v>
      </c>
      <c r="F31" s="29">
        <f t="shared" si="5"/>
        <v>3</v>
      </c>
      <c r="G31" s="19">
        <f t="shared" si="0"/>
        <v>2</v>
      </c>
      <c r="H31" s="19">
        <f t="shared" si="1"/>
        <v>0</v>
      </c>
      <c r="I31" s="19">
        <f t="shared" si="2"/>
        <v>6</v>
      </c>
      <c r="J31" s="19">
        <f t="shared" si="3"/>
        <v>0</v>
      </c>
      <c r="K31" s="30"/>
      <c r="L31" s="30"/>
      <c r="M31" s="30"/>
      <c r="N31" s="30"/>
    </row>
    <row r="32" spans="1:14" s="2" customFormat="1" x14ac:dyDescent="0.25">
      <c r="A32" s="19">
        <v>25</v>
      </c>
      <c r="B32" s="21" t="s">
        <v>47</v>
      </c>
      <c r="C32" s="19">
        <v>3</v>
      </c>
      <c r="D32" s="1" t="s">
        <v>14</v>
      </c>
      <c r="E32" s="29" t="str">
        <f t="shared" si="4"/>
        <v>PASS</v>
      </c>
      <c r="F32" s="29">
        <f t="shared" si="5"/>
        <v>3</v>
      </c>
      <c r="G32" s="19">
        <f t="shared" si="0"/>
        <v>2</v>
      </c>
      <c r="H32" s="19">
        <f t="shared" si="1"/>
        <v>0</v>
      </c>
      <c r="I32" s="19">
        <f t="shared" si="2"/>
        <v>6</v>
      </c>
      <c r="J32" s="19">
        <f t="shared" si="3"/>
        <v>0</v>
      </c>
      <c r="K32" s="30"/>
      <c r="L32" s="30"/>
      <c r="M32" s="30"/>
      <c r="N32" s="30"/>
    </row>
    <row r="33" spans="1:14" s="2" customFormat="1" x14ac:dyDescent="0.25">
      <c r="A33" s="19">
        <v>26</v>
      </c>
      <c r="B33" s="21" t="s">
        <v>48</v>
      </c>
      <c r="C33" s="19">
        <v>3</v>
      </c>
      <c r="D33" s="1" t="s">
        <v>14</v>
      </c>
      <c r="E33" s="29" t="str">
        <f t="shared" si="4"/>
        <v>PASS</v>
      </c>
      <c r="F33" s="29">
        <f t="shared" si="5"/>
        <v>3</v>
      </c>
      <c r="G33" s="19">
        <f t="shared" si="0"/>
        <v>2</v>
      </c>
      <c r="H33" s="19">
        <f t="shared" si="1"/>
        <v>0</v>
      </c>
      <c r="I33" s="19">
        <f t="shared" si="2"/>
        <v>6</v>
      </c>
      <c r="J33" s="19">
        <f t="shared" si="3"/>
        <v>0</v>
      </c>
      <c r="K33" s="30"/>
      <c r="L33" s="30"/>
      <c r="M33" s="30"/>
      <c r="N33" s="30"/>
    </row>
    <row r="34" spans="1:14" s="2" customFormat="1" ht="49.2" x14ac:dyDescent="0.25">
      <c r="A34" s="19">
        <v>27</v>
      </c>
      <c r="B34" s="21" t="s">
        <v>49</v>
      </c>
      <c r="C34" s="19">
        <v>3</v>
      </c>
      <c r="D34" s="1" t="s">
        <v>14</v>
      </c>
      <c r="E34" s="29" t="str">
        <f t="shared" si="4"/>
        <v>PASS</v>
      </c>
      <c r="F34" s="29">
        <f t="shared" si="5"/>
        <v>3</v>
      </c>
      <c r="G34" s="19">
        <f t="shared" si="0"/>
        <v>2</v>
      </c>
      <c r="H34" s="19">
        <f t="shared" si="1"/>
        <v>0</v>
      </c>
      <c r="I34" s="19">
        <f t="shared" si="2"/>
        <v>6</v>
      </c>
      <c r="J34" s="19">
        <f t="shared" si="3"/>
        <v>0</v>
      </c>
      <c r="K34" s="30"/>
      <c r="L34" s="30"/>
      <c r="M34" s="30"/>
      <c r="N34" s="30"/>
    </row>
    <row r="35" spans="1:14" s="2" customFormat="1" ht="49.2" x14ac:dyDescent="0.25">
      <c r="A35" s="19">
        <v>28</v>
      </c>
      <c r="B35" s="21" t="s">
        <v>50</v>
      </c>
      <c r="C35" s="19">
        <v>1</v>
      </c>
      <c r="D35" s="1" t="s">
        <v>14</v>
      </c>
      <c r="E35" s="29" t="str">
        <f t="shared" si="4"/>
        <v>PASS</v>
      </c>
      <c r="F35" s="29">
        <f t="shared" si="5"/>
        <v>1</v>
      </c>
      <c r="G35" s="19">
        <f t="shared" si="0"/>
        <v>2</v>
      </c>
      <c r="H35" s="19">
        <f t="shared" si="1"/>
        <v>0</v>
      </c>
      <c r="I35" s="19">
        <f t="shared" si="2"/>
        <v>2</v>
      </c>
      <c r="J35" s="19">
        <f t="shared" si="3"/>
        <v>0</v>
      </c>
      <c r="K35" s="30"/>
      <c r="L35" s="30"/>
      <c r="M35" s="30"/>
      <c r="N35" s="30"/>
    </row>
    <row r="36" spans="1:14" s="2" customFormat="1" ht="49.2" x14ac:dyDescent="0.25">
      <c r="A36" s="19">
        <v>29</v>
      </c>
      <c r="B36" s="23" t="s">
        <v>60</v>
      </c>
      <c r="C36" s="19">
        <v>6</v>
      </c>
      <c r="D36" s="1" t="s">
        <v>31</v>
      </c>
      <c r="E36" s="29" t="str">
        <f>IF(OR(D36="S",D36="U",D36="W",D36="I",D36=""),"PASS","ERROR")</f>
        <v>PASS</v>
      </c>
      <c r="F36" s="29">
        <f t="shared" si="5"/>
        <v>6</v>
      </c>
      <c r="G36" s="19">
        <f t="shared" si="0"/>
        <v>0</v>
      </c>
      <c r="H36" s="19">
        <f t="shared" si="1"/>
        <v>0</v>
      </c>
      <c r="I36" s="19">
        <f t="shared" si="2"/>
        <v>0</v>
      </c>
      <c r="J36" s="19">
        <f t="shared" si="3"/>
        <v>0</v>
      </c>
      <c r="K36" s="30"/>
      <c r="L36" s="30"/>
      <c r="M36" s="30"/>
      <c r="N36" s="30"/>
    </row>
    <row r="37" spans="1:14" s="2" customFormat="1" x14ac:dyDescent="0.25">
      <c r="A37" s="30"/>
      <c r="B37" s="34" t="s">
        <v>54</v>
      </c>
      <c r="C37" s="19">
        <f>SUM(C8:C36)</f>
        <v>73</v>
      </c>
      <c r="D37" s="9"/>
      <c r="E37" s="19"/>
      <c r="F37" s="19">
        <f>SUM(F8:F36)</f>
        <v>73</v>
      </c>
      <c r="G37" s="19"/>
      <c r="H37" s="19"/>
      <c r="I37" s="19">
        <f>SUM(I8:I36)</f>
        <v>132</v>
      </c>
      <c r="J37" s="19">
        <f>SUM(J8:J36)</f>
        <v>0</v>
      </c>
      <c r="K37" s="30"/>
      <c r="L37" s="30"/>
      <c r="M37" s="30"/>
      <c r="N37" s="30"/>
    </row>
    <row r="38" spans="1:14" s="2" customFormat="1" x14ac:dyDescent="0.25">
      <c r="A38" s="30"/>
      <c r="B38" s="35" t="s">
        <v>55</v>
      </c>
      <c r="C38" s="36">
        <f>IF(AND(D36="S",D18="S"),I37/(F37-7),IF(AND(D36="S",OR(D18="",D18="U",D18="I",D18="W")),I37/(F37-6),IF(AND(D18="S",OR(D36="",D36="U",D36="I",D36="W")),I37/(F37-1),I37/F37)))</f>
        <v>2</v>
      </c>
      <c r="D38" s="16"/>
      <c r="E38" s="35"/>
      <c r="F38" s="35"/>
      <c r="G38" s="19"/>
      <c r="H38" s="19"/>
      <c r="I38" s="19"/>
      <c r="J38" s="19"/>
      <c r="K38" s="30"/>
      <c r="L38" s="30"/>
      <c r="M38" s="30"/>
      <c r="N38" s="30"/>
    </row>
    <row r="39" spans="1:14" s="2" customFormat="1" x14ac:dyDescent="0.25">
      <c r="A39" s="30"/>
      <c r="B39" s="35" t="s">
        <v>12</v>
      </c>
      <c r="C39" s="35">
        <f>J37</f>
        <v>0</v>
      </c>
      <c r="D39" s="17"/>
      <c r="E39" s="37"/>
      <c r="F39" s="37"/>
      <c r="G39" s="19"/>
      <c r="H39" s="19"/>
      <c r="I39" s="19"/>
      <c r="J39" s="19"/>
      <c r="K39" s="30"/>
      <c r="L39" s="30"/>
      <c r="M39" s="30"/>
      <c r="N39" s="30"/>
    </row>
    <row r="40" spans="1:14" x14ac:dyDescent="0.7">
      <c r="B40" s="14" t="s">
        <v>73</v>
      </c>
    </row>
    <row r="41" spans="1:14" x14ac:dyDescent="0.7">
      <c r="B41" s="14" t="s">
        <v>57</v>
      </c>
    </row>
    <row r="42" spans="1:14" x14ac:dyDescent="0.7">
      <c r="B42" s="14" t="s">
        <v>58</v>
      </c>
    </row>
    <row r="43" spans="1:14" x14ac:dyDescent="0.7">
      <c r="B43" s="14" t="s">
        <v>59</v>
      </c>
    </row>
    <row r="44" spans="1:14" x14ac:dyDescent="0.7">
      <c r="B44" s="14"/>
    </row>
    <row r="46" spans="1:14" ht="12" customHeight="1" x14ac:dyDescent="0.7"/>
  </sheetData>
  <sheetProtection password="CC3D" sheet="1" objects="1" scenarios="1"/>
  <mergeCells count="1">
    <mergeCell ref="L6:N6"/>
  </mergeCells>
  <conditionalFormatting sqref="E8:E36">
    <cfRule type="containsText" dxfId="7" priority="1" operator="containsText" text="ERROR">
      <formula>NOT(ISERROR(SEARCH("ERROR",E8)))</formula>
    </cfRule>
    <cfRule type="containsText" dxfId="6" priority="2" operator="containsText" text="PASS">
      <formula>NOT(ISERROR(SEARCH("PASS",E8)))</formula>
    </cfRule>
    <cfRule type="cellIs" dxfId="5" priority="3" operator="equal">
      <formula>"""PASS"""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3488-7863-449E-8E84-3E1FF1B9E03F}">
  <dimension ref="A1:N49"/>
  <sheetViews>
    <sheetView topLeftCell="C1" workbookViewId="0">
      <selection activeCell="E8" sqref="E8"/>
    </sheetView>
  </sheetViews>
  <sheetFormatPr defaultRowHeight="24.6" x14ac:dyDescent="0.7"/>
  <cols>
    <col min="1" max="1" width="8.796875" style="5"/>
    <col min="2" max="2" width="50.296875" style="5" customWidth="1"/>
    <col min="3" max="3" width="12.19921875" style="6" bestFit="1" customWidth="1"/>
    <col min="4" max="4" width="8.8984375" style="6" customWidth="1"/>
    <col min="5" max="5" width="11.69921875" style="6" customWidth="1"/>
    <col min="6" max="6" width="10.296875" style="6" customWidth="1"/>
    <col min="7" max="7" width="12.19921875" style="6" customWidth="1"/>
    <col min="8" max="8" width="8.69921875" style="6" customWidth="1"/>
    <col min="9" max="9" width="9.296875" style="6" customWidth="1"/>
    <col min="10" max="10" width="9.5" style="6" bestFit="1" customWidth="1"/>
    <col min="11" max="11" width="3.8984375" style="5" customWidth="1"/>
    <col min="12" max="12" width="8.796875" style="5"/>
    <col min="13" max="14" width="12.69921875" style="5" bestFit="1" customWidth="1"/>
    <col min="15" max="16384" width="8.796875" style="5"/>
  </cols>
  <sheetData>
    <row r="1" spans="1:14" s="2" customFormat="1" x14ac:dyDescent="0.25">
      <c r="A1" s="3" t="s">
        <v>76</v>
      </c>
      <c r="C1" s="6"/>
      <c r="D1" s="6"/>
      <c r="E1" s="6"/>
      <c r="F1" s="6"/>
      <c r="G1" s="6"/>
      <c r="H1" s="6"/>
      <c r="I1" s="6"/>
      <c r="J1" s="6"/>
    </row>
    <row r="2" spans="1:14" s="2" customFormat="1" x14ac:dyDescent="0.25">
      <c r="A2" s="4" t="s">
        <v>0</v>
      </c>
      <c r="B2" s="4"/>
      <c r="C2" s="15"/>
      <c r="D2" s="15"/>
      <c r="E2" s="15"/>
      <c r="F2" s="15"/>
      <c r="G2" s="6"/>
      <c r="H2" s="6"/>
      <c r="I2" s="6"/>
      <c r="J2" s="6"/>
    </row>
    <row r="3" spans="1:14" s="2" customFormat="1" x14ac:dyDescent="0.25">
      <c r="A3" s="4" t="s">
        <v>1</v>
      </c>
      <c r="B3" s="4"/>
      <c r="C3" s="15"/>
      <c r="D3" s="15"/>
      <c r="E3" s="15"/>
      <c r="F3" s="15"/>
      <c r="G3" s="6"/>
      <c r="H3" s="6"/>
      <c r="I3" s="6"/>
      <c r="J3" s="6"/>
    </row>
    <row r="4" spans="1:14" s="2" customFormat="1" ht="22.2" customHeight="1" x14ac:dyDescent="0.25">
      <c r="A4" s="2" t="s">
        <v>2</v>
      </c>
      <c r="C4" s="6"/>
      <c r="D4" s="6"/>
      <c r="E4" s="6"/>
      <c r="F4" s="6"/>
      <c r="G4" s="6"/>
      <c r="H4" s="6"/>
      <c r="I4" s="6"/>
      <c r="J4" s="6"/>
    </row>
    <row r="5" spans="1:14" s="2" customFormat="1" ht="22.2" customHeight="1" x14ac:dyDescent="0.25">
      <c r="A5" s="2" t="s">
        <v>3</v>
      </c>
      <c r="C5" s="6"/>
      <c r="D5" s="6"/>
      <c r="E5" s="6"/>
      <c r="F5" s="6"/>
      <c r="G5" s="6"/>
      <c r="H5" s="6"/>
      <c r="I5" s="6"/>
      <c r="J5" s="6"/>
    </row>
    <row r="6" spans="1:14" x14ac:dyDescent="0.7">
      <c r="L6" s="7" t="s">
        <v>4</v>
      </c>
      <c r="M6" s="7"/>
      <c r="N6" s="7"/>
    </row>
    <row r="7" spans="1:14" s="2" customFormat="1" ht="73.8" x14ac:dyDescent="0.25">
      <c r="A7" s="18" t="s">
        <v>5</v>
      </c>
      <c r="B7" s="21" t="s">
        <v>6</v>
      </c>
      <c r="C7" s="18" t="s">
        <v>7</v>
      </c>
      <c r="D7" s="8" t="s">
        <v>8</v>
      </c>
      <c r="E7" s="18" t="s">
        <v>9</v>
      </c>
      <c r="F7" s="18" t="s">
        <v>10</v>
      </c>
      <c r="G7" s="18" t="s">
        <v>70</v>
      </c>
      <c r="H7" s="18" t="s">
        <v>71</v>
      </c>
      <c r="I7" s="18" t="s">
        <v>72</v>
      </c>
      <c r="J7" s="18" t="s">
        <v>12</v>
      </c>
      <c r="K7" s="30"/>
      <c r="L7" s="19" t="s">
        <v>8</v>
      </c>
      <c r="M7" s="19" t="s">
        <v>11</v>
      </c>
      <c r="N7" s="19" t="s">
        <v>71</v>
      </c>
    </row>
    <row r="8" spans="1:14" s="2" customFormat="1" x14ac:dyDescent="0.25">
      <c r="A8" s="19">
        <v>1</v>
      </c>
      <c r="B8" s="38" t="s">
        <v>61</v>
      </c>
      <c r="C8" s="39">
        <v>3</v>
      </c>
      <c r="D8" s="1" t="s">
        <v>14</v>
      </c>
      <c r="E8" s="29" t="str">
        <f>IF(OR(D8="A",D8="B+",D8="B",D8="C+",D8="C",D8="D+",D8="D",D8="F",D8="W",D8="I",D8=""),"PASS","ERROR")</f>
        <v>PASS</v>
      </c>
      <c r="F8" s="29">
        <f>IF(OR(D8="",D8="I",D8="W",D8="U"),0,C8)</f>
        <v>3</v>
      </c>
      <c r="G8" s="19">
        <f t="shared" ref="G8:G38" si="0">IF(D8=$L$8,$M$8,IF(D8=$L$9,$M$9,IF(D8=$L$10,$M$10,IF(D8=$L$11,$M$11,IF(D8=$L$12,$M$12,IF(D8=$L$13,$M$13,IF(D8=$L$14,$M$14,IF(D8=$L$15,$M$15,0))))))))</f>
        <v>2</v>
      </c>
      <c r="H8" s="19">
        <f t="shared" ref="H8:H38" si="1">IF(D8=$L$8,$N$8,IF(D8=$L$9,$N$9,IF(D8=$L$10,$N$10,IF(D8=$L$11,$N$11,IF(D8=$L$12,$N$12,IF(D8=$L$13,$N$13,IF(D8=$L$14,$N$14,IF(D8=$L$15,$N$15,0))))))))</f>
        <v>0</v>
      </c>
      <c r="I8" s="19">
        <f t="shared" ref="I8:I38" si="2">F8*G8</f>
        <v>6</v>
      </c>
      <c r="J8" s="19">
        <f t="shared" ref="J8:J38" si="3">F8*H8</f>
        <v>0</v>
      </c>
      <c r="K8" s="30"/>
      <c r="L8" s="19" t="s">
        <v>15</v>
      </c>
      <c r="M8" s="19">
        <v>4</v>
      </c>
      <c r="N8" s="19">
        <f>M8-2</f>
        <v>2</v>
      </c>
    </row>
    <row r="9" spans="1:14" s="2" customFormat="1" x14ac:dyDescent="0.25">
      <c r="A9" s="19">
        <v>2</v>
      </c>
      <c r="B9" s="38" t="s">
        <v>62</v>
      </c>
      <c r="C9" s="39">
        <v>4</v>
      </c>
      <c r="D9" s="1" t="s">
        <v>14</v>
      </c>
      <c r="E9" s="29" t="str">
        <f t="shared" ref="E9:E38" si="4">IF(OR(D9="A",D9="B+",D9="B",D9="C+",D9="C",D9="D+",D9="D",D9="F",D9="W",D9="I",D9=""),"PASS","ERROR")</f>
        <v>PASS</v>
      </c>
      <c r="F9" s="29">
        <f t="shared" ref="F9:F38" si="5">IF(OR(D9="",D9="I",D9="W",D9="U"),0,C9)</f>
        <v>4</v>
      </c>
      <c r="G9" s="19">
        <f t="shared" si="0"/>
        <v>2</v>
      </c>
      <c r="H9" s="19">
        <f t="shared" si="1"/>
        <v>0</v>
      </c>
      <c r="I9" s="19">
        <f t="shared" si="2"/>
        <v>8</v>
      </c>
      <c r="J9" s="19">
        <f t="shared" si="3"/>
        <v>0</v>
      </c>
      <c r="K9" s="30"/>
      <c r="L9" s="19" t="s">
        <v>17</v>
      </c>
      <c r="M9" s="19">
        <f>M8-0.5</f>
        <v>3.5</v>
      </c>
      <c r="N9" s="19">
        <f t="shared" ref="N9:N15" si="6">M9-2</f>
        <v>1.5</v>
      </c>
    </row>
    <row r="10" spans="1:14" s="2" customFormat="1" x14ac:dyDescent="0.25">
      <c r="A10" s="19">
        <v>3</v>
      </c>
      <c r="B10" s="38" t="s">
        <v>18</v>
      </c>
      <c r="C10" s="39">
        <v>3</v>
      </c>
      <c r="D10" s="1" t="s">
        <v>14</v>
      </c>
      <c r="E10" s="29" t="str">
        <f t="shared" si="4"/>
        <v>PASS</v>
      </c>
      <c r="F10" s="29">
        <f t="shared" si="5"/>
        <v>3</v>
      </c>
      <c r="G10" s="19">
        <f t="shared" si="0"/>
        <v>2</v>
      </c>
      <c r="H10" s="19">
        <f t="shared" si="1"/>
        <v>0</v>
      </c>
      <c r="I10" s="19">
        <f t="shared" si="2"/>
        <v>6</v>
      </c>
      <c r="J10" s="19">
        <f t="shared" si="3"/>
        <v>0</v>
      </c>
      <c r="K10" s="30"/>
      <c r="L10" s="19" t="s">
        <v>19</v>
      </c>
      <c r="M10" s="19">
        <f t="shared" ref="M10:M14" si="7">M9-0.5</f>
        <v>3</v>
      </c>
      <c r="N10" s="19">
        <f t="shared" si="6"/>
        <v>1</v>
      </c>
    </row>
    <row r="11" spans="1:14" s="2" customFormat="1" x14ac:dyDescent="0.25">
      <c r="A11" s="19">
        <v>4</v>
      </c>
      <c r="B11" s="38" t="s">
        <v>22</v>
      </c>
      <c r="C11" s="39">
        <v>3</v>
      </c>
      <c r="D11" s="1" t="s">
        <v>14</v>
      </c>
      <c r="E11" s="29" t="str">
        <f t="shared" si="4"/>
        <v>PASS</v>
      </c>
      <c r="F11" s="29">
        <f t="shared" si="5"/>
        <v>3</v>
      </c>
      <c r="G11" s="19">
        <f t="shared" si="0"/>
        <v>2</v>
      </c>
      <c r="H11" s="19">
        <f t="shared" si="1"/>
        <v>0</v>
      </c>
      <c r="I11" s="19">
        <f t="shared" si="2"/>
        <v>6</v>
      </c>
      <c r="J11" s="19">
        <f t="shared" si="3"/>
        <v>0</v>
      </c>
      <c r="K11" s="30"/>
      <c r="L11" s="19" t="s">
        <v>21</v>
      </c>
      <c r="M11" s="19">
        <f>M10-0.5</f>
        <v>2.5</v>
      </c>
      <c r="N11" s="19">
        <f t="shared" si="6"/>
        <v>0.5</v>
      </c>
    </row>
    <row r="12" spans="1:14" s="2" customFormat="1" x14ac:dyDescent="0.25">
      <c r="A12" s="19">
        <v>5</v>
      </c>
      <c r="B12" s="40" t="s">
        <v>23</v>
      </c>
      <c r="C12" s="39">
        <v>1</v>
      </c>
      <c r="D12" s="1" t="s">
        <v>14</v>
      </c>
      <c r="E12" s="29" t="str">
        <f t="shared" si="4"/>
        <v>PASS</v>
      </c>
      <c r="F12" s="29">
        <f t="shared" si="5"/>
        <v>1</v>
      </c>
      <c r="G12" s="19">
        <f t="shared" si="0"/>
        <v>2</v>
      </c>
      <c r="H12" s="19">
        <f t="shared" si="1"/>
        <v>0</v>
      </c>
      <c r="I12" s="19">
        <f t="shared" si="2"/>
        <v>2</v>
      </c>
      <c r="J12" s="19">
        <f t="shared" si="3"/>
        <v>0</v>
      </c>
      <c r="K12" s="30"/>
      <c r="L12" s="19" t="s">
        <v>14</v>
      </c>
      <c r="M12" s="19">
        <f t="shared" si="7"/>
        <v>2</v>
      </c>
      <c r="N12" s="19">
        <f t="shared" si="6"/>
        <v>0</v>
      </c>
    </row>
    <row r="13" spans="1:14" s="2" customFormat="1" ht="49.2" x14ac:dyDescent="0.25">
      <c r="A13" s="19">
        <v>6</v>
      </c>
      <c r="B13" s="22" t="s">
        <v>69</v>
      </c>
      <c r="C13" s="39">
        <v>1</v>
      </c>
      <c r="D13" s="1" t="s">
        <v>31</v>
      </c>
      <c r="E13" s="29" t="str">
        <f>IF(OR(D13="S",D13="U",D13="W",D13="I",D13=""),"PASS","ERROR")</f>
        <v>PASS</v>
      </c>
      <c r="F13" s="29">
        <f t="shared" ref="F13" si="8">IF(OR(D13="",D13="I",D13="W",D13="U"),0,C13)</f>
        <v>1</v>
      </c>
      <c r="G13" s="19">
        <f t="shared" si="0"/>
        <v>0</v>
      </c>
      <c r="H13" s="19">
        <f t="shared" si="1"/>
        <v>0</v>
      </c>
      <c r="I13" s="19">
        <f t="shared" ref="I13" si="9">F13*G13</f>
        <v>0</v>
      </c>
      <c r="J13" s="19">
        <f t="shared" ref="J13" si="10">F13*H13</f>
        <v>0</v>
      </c>
      <c r="K13" s="30"/>
      <c r="L13" s="19" t="s">
        <v>24</v>
      </c>
      <c r="M13" s="19">
        <f t="shared" si="7"/>
        <v>1.5</v>
      </c>
      <c r="N13" s="19">
        <f t="shared" si="6"/>
        <v>-0.5</v>
      </c>
    </row>
    <row r="14" spans="1:14" s="2" customFormat="1" x14ac:dyDescent="0.25">
      <c r="A14" s="19">
        <v>7</v>
      </c>
      <c r="B14" s="40" t="s">
        <v>25</v>
      </c>
      <c r="C14" s="39">
        <v>3</v>
      </c>
      <c r="D14" s="1" t="s">
        <v>14</v>
      </c>
      <c r="E14" s="29" t="str">
        <f t="shared" si="4"/>
        <v>PASS</v>
      </c>
      <c r="F14" s="29">
        <f t="shared" si="5"/>
        <v>3</v>
      </c>
      <c r="G14" s="19">
        <f t="shared" si="0"/>
        <v>2</v>
      </c>
      <c r="H14" s="19">
        <f t="shared" si="1"/>
        <v>0</v>
      </c>
      <c r="I14" s="19">
        <f t="shared" si="2"/>
        <v>6</v>
      </c>
      <c r="J14" s="19">
        <f t="shared" si="3"/>
        <v>0</v>
      </c>
      <c r="K14" s="30"/>
      <c r="L14" s="19" t="s">
        <v>26</v>
      </c>
      <c r="M14" s="19">
        <f t="shared" si="7"/>
        <v>1</v>
      </c>
      <c r="N14" s="19">
        <f t="shared" si="6"/>
        <v>-1</v>
      </c>
    </row>
    <row r="15" spans="1:14" s="2" customFormat="1" ht="49.2" x14ac:dyDescent="0.25">
      <c r="A15" s="19">
        <v>8</v>
      </c>
      <c r="B15" s="40" t="s">
        <v>27</v>
      </c>
      <c r="C15" s="39">
        <v>1</v>
      </c>
      <c r="D15" s="1" t="s">
        <v>14</v>
      </c>
      <c r="E15" s="29" t="str">
        <f t="shared" si="4"/>
        <v>PASS</v>
      </c>
      <c r="F15" s="29">
        <f t="shared" si="5"/>
        <v>1</v>
      </c>
      <c r="G15" s="19">
        <f t="shared" si="0"/>
        <v>2</v>
      </c>
      <c r="H15" s="19">
        <f t="shared" si="1"/>
        <v>0</v>
      </c>
      <c r="I15" s="19">
        <f t="shared" si="2"/>
        <v>2</v>
      </c>
      <c r="J15" s="19">
        <f t="shared" si="3"/>
        <v>0</v>
      </c>
      <c r="K15" s="30"/>
      <c r="L15" s="19" t="s">
        <v>28</v>
      </c>
      <c r="M15" s="19">
        <v>0</v>
      </c>
      <c r="N15" s="19">
        <f t="shared" si="6"/>
        <v>-2</v>
      </c>
    </row>
    <row r="16" spans="1:14" s="2" customFormat="1" x14ac:dyDescent="0.25">
      <c r="A16" s="19">
        <v>9</v>
      </c>
      <c r="B16" s="40" t="s">
        <v>29</v>
      </c>
      <c r="C16" s="39">
        <v>3</v>
      </c>
      <c r="D16" s="1" t="s">
        <v>14</v>
      </c>
      <c r="E16" s="29" t="str">
        <f t="shared" si="4"/>
        <v>PASS</v>
      </c>
      <c r="F16" s="29">
        <f t="shared" si="5"/>
        <v>3</v>
      </c>
      <c r="G16" s="19">
        <f t="shared" si="0"/>
        <v>2</v>
      </c>
      <c r="H16" s="19">
        <f t="shared" si="1"/>
        <v>0</v>
      </c>
      <c r="I16" s="19">
        <f t="shared" si="2"/>
        <v>6</v>
      </c>
      <c r="J16" s="19">
        <f t="shared" si="3"/>
        <v>0</v>
      </c>
      <c r="K16" s="30"/>
      <c r="L16" s="30"/>
      <c r="M16" s="30"/>
      <c r="N16" s="30"/>
    </row>
    <row r="17" spans="1:14" s="2" customFormat="1" x14ac:dyDescent="0.25">
      <c r="A17" s="19">
        <v>10</v>
      </c>
      <c r="B17" s="40" t="s">
        <v>63</v>
      </c>
      <c r="C17" s="39">
        <v>3</v>
      </c>
      <c r="D17" s="1" t="s">
        <v>14</v>
      </c>
      <c r="E17" s="29" t="str">
        <f t="shared" si="4"/>
        <v>PASS</v>
      </c>
      <c r="F17" s="29">
        <f t="shared" si="5"/>
        <v>3</v>
      </c>
      <c r="G17" s="19">
        <f t="shared" si="0"/>
        <v>2</v>
      </c>
      <c r="H17" s="19">
        <f t="shared" si="1"/>
        <v>0</v>
      </c>
      <c r="I17" s="19">
        <f t="shared" si="2"/>
        <v>6</v>
      </c>
      <c r="J17" s="19">
        <f t="shared" si="3"/>
        <v>0</v>
      </c>
      <c r="K17" s="30"/>
      <c r="L17" s="30"/>
      <c r="M17" s="30"/>
      <c r="N17" s="30"/>
    </row>
    <row r="18" spans="1:14" s="2" customFormat="1" ht="49.2" x14ac:dyDescent="0.25">
      <c r="A18" s="19">
        <v>11</v>
      </c>
      <c r="B18" s="40" t="s">
        <v>64</v>
      </c>
      <c r="C18" s="39">
        <v>1</v>
      </c>
      <c r="D18" s="1" t="s">
        <v>14</v>
      </c>
      <c r="E18" s="29" t="str">
        <f t="shared" si="4"/>
        <v>PASS</v>
      </c>
      <c r="F18" s="29">
        <f t="shared" si="5"/>
        <v>1</v>
      </c>
      <c r="G18" s="19">
        <f t="shared" si="0"/>
        <v>2</v>
      </c>
      <c r="H18" s="19">
        <f t="shared" si="1"/>
        <v>0</v>
      </c>
      <c r="I18" s="19">
        <f t="shared" si="2"/>
        <v>2</v>
      </c>
      <c r="J18" s="19">
        <f t="shared" si="3"/>
        <v>0</v>
      </c>
      <c r="K18" s="30"/>
      <c r="L18" s="30"/>
      <c r="M18" s="30"/>
      <c r="N18" s="30"/>
    </row>
    <row r="19" spans="1:14" s="2" customFormat="1" x14ac:dyDescent="0.25">
      <c r="A19" s="19">
        <v>12</v>
      </c>
      <c r="B19" s="40" t="s">
        <v>32</v>
      </c>
      <c r="C19" s="39">
        <v>3</v>
      </c>
      <c r="D19" s="1" t="s">
        <v>14</v>
      </c>
      <c r="E19" s="29" t="str">
        <f t="shared" si="4"/>
        <v>PASS</v>
      </c>
      <c r="F19" s="29">
        <f t="shared" si="5"/>
        <v>3</v>
      </c>
      <c r="G19" s="19">
        <f t="shared" si="0"/>
        <v>2</v>
      </c>
      <c r="H19" s="19">
        <f t="shared" si="1"/>
        <v>0</v>
      </c>
      <c r="I19" s="19">
        <f t="shared" si="2"/>
        <v>6</v>
      </c>
      <c r="J19" s="19">
        <f t="shared" si="3"/>
        <v>0</v>
      </c>
      <c r="K19" s="30"/>
      <c r="L19" s="30"/>
      <c r="M19" s="30"/>
      <c r="N19" s="30"/>
    </row>
    <row r="20" spans="1:14" s="2" customFormat="1" x14ac:dyDescent="0.25">
      <c r="A20" s="19">
        <v>13</v>
      </c>
      <c r="B20" s="40" t="s">
        <v>33</v>
      </c>
      <c r="C20" s="39">
        <v>3</v>
      </c>
      <c r="D20" s="1" t="s">
        <v>14</v>
      </c>
      <c r="E20" s="29" t="str">
        <f t="shared" si="4"/>
        <v>PASS</v>
      </c>
      <c r="F20" s="29">
        <f t="shared" si="5"/>
        <v>3</v>
      </c>
      <c r="G20" s="19">
        <f t="shared" si="0"/>
        <v>2</v>
      </c>
      <c r="H20" s="19">
        <f t="shared" si="1"/>
        <v>0</v>
      </c>
      <c r="I20" s="19">
        <f t="shared" si="2"/>
        <v>6</v>
      </c>
      <c r="J20" s="19">
        <f t="shared" si="3"/>
        <v>0</v>
      </c>
      <c r="K20" s="30"/>
      <c r="L20" s="30"/>
      <c r="M20" s="30"/>
      <c r="N20" s="30"/>
    </row>
    <row r="21" spans="1:14" s="2" customFormat="1" ht="49.2" x14ac:dyDescent="0.25">
      <c r="A21" s="19">
        <v>14</v>
      </c>
      <c r="B21" s="40" t="s">
        <v>65</v>
      </c>
      <c r="C21" s="39">
        <v>1</v>
      </c>
      <c r="D21" s="1" t="s">
        <v>14</v>
      </c>
      <c r="E21" s="29" t="str">
        <f t="shared" si="4"/>
        <v>PASS</v>
      </c>
      <c r="F21" s="29">
        <f t="shared" si="5"/>
        <v>1</v>
      </c>
      <c r="G21" s="19">
        <f t="shared" si="0"/>
        <v>2</v>
      </c>
      <c r="H21" s="19">
        <f t="shared" si="1"/>
        <v>0</v>
      </c>
      <c r="I21" s="19">
        <f t="shared" si="2"/>
        <v>2</v>
      </c>
      <c r="J21" s="19">
        <f t="shared" si="3"/>
        <v>0</v>
      </c>
      <c r="K21" s="30"/>
      <c r="L21" s="30"/>
      <c r="M21" s="30"/>
      <c r="N21" s="30"/>
    </row>
    <row r="22" spans="1:14" s="2" customFormat="1" x14ac:dyDescent="0.25">
      <c r="A22" s="19">
        <v>15</v>
      </c>
      <c r="B22" s="40" t="s">
        <v>35</v>
      </c>
      <c r="C22" s="39">
        <v>3</v>
      </c>
      <c r="D22" s="1" t="s">
        <v>14</v>
      </c>
      <c r="E22" s="29" t="str">
        <f t="shared" si="4"/>
        <v>PASS</v>
      </c>
      <c r="F22" s="29">
        <f t="shared" si="5"/>
        <v>3</v>
      </c>
      <c r="G22" s="19">
        <f t="shared" si="0"/>
        <v>2</v>
      </c>
      <c r="H22" s="19">
        <f t="shared" si="1"/>
        <v>0</v>
      </c>
      <c r="I22" s="19">
        <f t="shared" si="2"/>
        <v>6</v>
      </c>
      <c r="J22" s="19">
        <f t="shared" si="3"/>
        <v>0</v>
      </c>
      <c r="K22" s="30"/>
      <c r="L22" s="30"/>
      <c r="M22" s="30"/>
      <c r="N22" s="30"/>
    </row>
    <row r="23" spans="1:14" s="2" customFormat="1" x14ac:dyDescent="0.25">
      <c r="A23" s="19">
        <v>16</v>
      </c>
      <c r="B23" s="40" t="s">
        <v>36</v>
      </c>
      <c r="C23" s="39">
        <v>1</v>
      </c>
      <c r="D23" s="1" t="s">
        <v>14</v>
      </c>
      <c r="E23" s="29" t="str">
        <f t="shared" si="4"/>
        <v>PASS</v>
      </c>
      <c r="F23" s="29">
        <f t="shared" si="5"/>
        <v>1</v>
      </c>
      <c r="G23" s="19">
        <f t="shared" si="0"/>
        <v>2</v>
      </c>
      <c r="H23" s="19">
        <f t="shared" si="1"/>
        <v>0</v>
      </c>
      <c r="I23" s="19">
        <f t="shared" si="2"/>
        <v>2</v>
      </c>
      <c r="J23" s="19">
        <f t="shared" si="3"/>
        <v>0</v>
      </c>
      <c r="K23" s="30"/>
      <c r="L23" s="30"/>
      <c r="M23" s="30"/>
      <c r="N23" s="30"/>
    </row>
    <row r="24" spans="1:14" s="2" customFormat="1" x14ac:dyDescent="0.25">
      <c r="A24" s="19">
        <v>17</v>
      </c>
      <c r="B24" s="40" t="s">
        <v>37</v>
      </c>
      <c r="C24" s="39">
        <v>3</v>
      </c>
      <c r="D24" s="1" t="s">
        <v>14</v>
      </c>
      <c r="E24" s="29" t="str">
        <f t="shared" si="4"/>
        <v>PASS</v>
      </c>
      <c r="F24" s="29">
        <f t="shared" si="5"/>
        <v>3</v>
      </c>
      <c r="G24" s="19">
        <f t="shared" si="0"/>
        <v>2</v>
      </c>
      <c r="H24" s="19">
        <f t="shared" si="1"/>
        <v>0</v>
      </c>
      <c r="I24" s="19">
        <f t="shared" si="2"/>
        <v>6</v>
      </c>
      <c r="J24" s="19">
        <f t="shared" si="3"/>
        <v>0</v>
      </c>
      <c r="K24" s="30"/>
      <c r="L24" s="30"/>
      <c r="M24" s="30"/>
      <c r="N24" s="30"/>
    </row>
    <row r="25" spans="1:14" s="2" customFormat="1" x14ac:dyDescent="0.25">
      <c r="A25" s="19">
        <v>18</v>
      </c>
      <c r="B25" s="40" t="s">
        <v>38</v>
      </c>
      <c r="C25" s="39">
        <v>1</v>
      </c>
      <c r="D25" s="1" t="s">
        <v>14</v>
      </c>
      <c r="E25" s="29" t="str">
        <f t="shared" si="4"/>
        <v>PASS</v>
      </c>
      <c r="F25" s="29">
        <f t="shared" si="5"/>
        <v>1</v>
      </c>
      <c r="G25" s="19">
        <f t="shared" si="0"/>
        <v>2</v>
      </c>
      <c r="H25" s="19">
        <f t="shared" si="1"/>
        <v>0</v>
      </c>
      <c r="I25" s="19">
        <f t="shared" si="2"/>
        <v>2</v>
      </c>
      <c r="J25" s="19">
        <f t="shared" si="3"/>
        <v>0</v>
      </c>
      <c r="K25" s="30"/>
      <c r="L25" s="30"/>
      <c r="M25" s="30"/>
      <c r="N25" s="30"/>
    </row>
    <row r="26" spans="1:14" s="2" customFormat="1" x14ac:dyDescent="0.25">
      <c r="A26" s="19">
        <v>19</v>
      </c>
      <c r="B26" s="40" t="s">
        <v>66</v>
      </c>
      <c r="C26" s="39">
        <v>4</v>
      </c>
      <c r="D26" s="1" t="s">
        <v>14</v>
      </c>
      <c r="E26" s="29" t="str">
        <f t="shared" si="4"/>
        <v>PASS</v>
      </c>
      <c r="F26" s="29">
        <f t="shared" si="5"/>
        <v>4</v>
      </c>
      <c r="G26" s="19">
        <f t="shared" si="0"/>
        <v>2</v>
      </c>
      <c r="H26" s="19">
        <f t="shared" si="1"/>
        <v>0</v>
      </c>
      <c r="I26" s="19">
        <f t="shared" si="2"/>
        <v>8</v>
      </c>
      <c r="J26" s="19">
        <f t="shared" si="3"/>
        <v>0</v>
      </c>
      <c r="K26" s="30"/>
      <c r="L26" s="30"/>
      <c r="M26" s="30"/>
      <c r="N26" s="30"/>
    </row>
    <row r="27" spans="1:14" s="2" customFormat="1" x14ac:dyDescent="0.25">
      <c r="A27" s="19">
        <v>20</v>
      </c>
      <c r="B27" s="40" t="s">
        <v>40</v>
      </c>
      <c r="C27" s="39">
        <v>3</v>
      </c>
      <c r="D27" s="1" t="s">
        <v>14</v>
      </c>
      <c r="E27" s="29" t="str">
        <f t="shared" si="4"/>
        <v>PASS</v>
      </c>
      <c r="F27" s="29">
        <f t="shared" si="5"/>
        <v>3</v>
      </c>
      <c r="G27" s="19">
        <f t="shared" si="0"/>
        <v>2</v>
      </c>
      <c r="H27" s="19">
        <f t="shared" si="1"/>
        <v>0</v>
      </c>
      <c r="I27" s="19">
        <f t="shared" si="2"/>
        <v>6</v>
      </c>
      <c r="J27" s="19">
        <f t="shared" si="3"/>
        <v>0</v>
      </c>
      <c r="K27" s="30"/>
      <c r="L27" s="30"/>
      <c r="M27" s="30"/>
      <c r="N27" s="30"/>
    </row>
    <row r="28" spans="1:14" s="2" customFormat="1" x14ac:dyDescent="0.25">
      <c r="A28" s="19">
        <v>21</v>
      </c>
      <c r="B28" s="40" t="s">
        <v>67</v>
      </c>
      <c r="C28" s="39">
        <v>3</v>
      </c>
      <c r="D28" s="1" t="s">
        <v>14</v>
      </c>
      <c r="E28" s="29" t="str">
        <f t="shared" si="4"/>
        <v>PASS</v>
      </c>
      <c r="F28" s="29">
        <f t="shared" si="5"/>
        <v>3</v>
      </c>
      <c r="G28" s="19">
        <f t="shared" si="0"/>
        <v>2</v>
      </c>
      <c r="H28" s="19">
        <f t="shared" si="1"/>
        <v>0</v>
      </c>
      <c r="I28" s="19">
        <f t="shared" si="2"/>
        <v>6</v>
      </c>
      <c r="J28" s="19">
        <f t="shared" si="3"/>
        <v>0</v>
      </c>
      <c r="K28" s="30"/>
      <c r="L28" s="30"/>
      <c r="M28" s="30"/>
      <c r="N28" s="30"/>
    </row>
    <row r="29" spans="1:14" s="2" customFormat="1" x14ac:dyDescent="0.25">
      <c r="A29" s="19">
        <v>22</v>
      </c>
      <c r="B29" s="40" t="s">
        <v>41</v>
      </c>
      <c r="C29" s="39">
        <v>3</v>
      </c>
      <c r="D29" s="1" t="s">
        <v>14</v>
      </c>
      <c r="E29" s="29" t="str">
        <f t="shared" si="4"/>
        <v>PASS</v>
      </c>
      <c r="F29" s="29">
        <f t="shared" si="5"/>
        <v>3</v>
      </c>
      <c r="G29" s="19">
        <f t="shared" si="0"/>
        <v>2</v>
      </c>
      <c r="H29" s="19">
        <f t="shared" si="1"/>
        <v>0</v>
      </c>
      <c r="I29" s="19">
        <f t="shared" si="2"/>
        <v>6</v>
      </c>
      <c r="J29" s="19">
        <f t="shared" si="3"/>
        <v>0</v>
      </c>
      <c r="K29" s="30"/>
      <c r="L29" s="30"/>
      <c r="M29" s="30"/>
      <c r="N29" s="30"/>
    </row>
    <row r="30" spans="1:14" s="2" customFormat="1" ht="49.2" x14ac:dyDescent="0.25">
      <c r="A30" s="19">
        <v>23</v>
      </c>
      <c r="B30" s="40" t="s">
        <v>42</v>
      </c>
      <c r="C30" s="39">
        <v>1</v>
      </c>
      <c r="D30" s="1" t="s">
        <v>14</v>
      </c>
      <c r="E30" s="29" t="str">
        <f t="shared" si="4"/>
        <v>PASS</v>
      </c>
      <c r="F30" s="29">
        <f t="shared" si="5"/>
        <v>1</v>
      </c>
      <c r="G30" s="19">
        <f t="shared" si="0"/>
        <v>2</v>
      </c>
      <c r="H30" s="19">
        <f t="shared" si="1"/>
        <v>0</v>
      </c>
      <c r="I30" s="19">
        <f t="shared" si="2"/>
        <v>2</v>
      </c>
      <c r="J30" s="19">
        <f t="shared" si="3"/>
        <v>0</v>
      </c>
      <c r="K30" s="30"/>
      <c r="L30" s="30"/>
      <c r="M30" s="30"/>
      <c r="N30" s="30"/>
    </row>
    <row r="31" spans="1:14" s="2" customFormat="1" x14ac:dyDescent="0.25">
      <c r="A31" s="19">
        <v>24</v>
      </c>
      <c r="B31" s="41" t="s">
        <v>43</v>
      </c>
      <c r="C31" s="39">
        <v>1</v>
      </c>
      <c r="D31" s="1" t="s">
        <v>31</v>
      </c>
      <c r="E31" s="29" t="str">
        <f>IF(OR(D31="S",D31="U",D31="W",D31="I",D31=""),"PASS","ERROR")</f>
        <v>PASS</v>
      </c>
      <c r="F31" s="29">
        <f t="shared" ref="F31" si="11">IF(OR(D31="",D31="I",D31="W",D31="U"),0,C31)</f>
        <v>1</v>
      </c>
      <c r="G31" s="19">
        <f t="shared" si="0"/>
        <v>0</v>
      </c>
      <c r="H31" s="19">
        <f t="shared" si="1"/>
        <v>0</v>
      </c>
      <c r="I31" s="19">
        <f t="shared" ref="I31" si="12">F31*G31</f>
        <v>0</v>
      </c>
      <c r="J31" s="19">
        <f t="shared" ref="J31" si="13">F31*H31</f>
        <v>0</v>
      </c>
      <c r="K31" s="30"/>
      <c r="L31" s="30"/>
      <c r="M31" s="30"/>
      <c r="N31" s="30"/>
    </row>
    <row r="32" spans="1:14" s="2" customFormat="1" ht="49.2" x14ac:dyDescent="0.25">
      <c r="A32" s="19">
        <v>25</v>
      </c>
      <c r="B32" s="40" t="s">
        <v>68</v>
      </c>
      <c r="C32" s="39">
        <v>4</v>
      </c>
      <c r="D32" s="1" t="s">
        <v>14</v>
      </c>
      <c r="E32" s="29" t="str">
        <f t="shared" si="4"/>
        <v>PASS</v>
      </c>
      <c r="F32" s="29">
        <f t="shared" si="5"/>
        <v>4</v>
      </c>
      <c r="G32" s="19">
        <f t="shared" si="0"/>
        <v>2</v>
      </c>
      <c r="H32" s="19">
        <f t="shared" si="1"/>
        <v>0</v>
      </c>
      <c r="I32" s="19">
        <f t="shared" si="2"/>
        <v>8</v>
      </c>
      <c r="J32" s="19">
        <f t="shared" si="3"/>
        <v>0</v>
      </c>
      <c r="K32" s="30"/>
      <c r="L32" s="30"/>
      <c r="M32" s="30"/>
      <c r="N32" s="30"/>
    </row>
    <row r="33" spans="1:14" s="2" customFormat="1" ht="49.2" x14ac:dyDescent="0.25">
      <c r="A33" s="19">
        <v>26</v>
      </c>
      <c r="B33" s="40" t="s">
        <v>45</v>
      </c>
      <c r="C33" s="39">
        <v>4</v>
      </c>
      <c r="D33" s="1" t="s">
        <v>14</v>
      </c>
      <c r="E33" s="29" t="str">
        <f t="shared" si="4"/>
        <v>PASS</v>
      </c>
      <c r="F33" s="29">
        <f t="shared" si="5"/>
        <v>4</v>
      </c>
      <c r="G33" s="19">
        <f t="shared" si="0"/>
        <v>2</v>
      </c>
      <c r="H33" s="19">
        <f t="shared" si="1"/>
        <v>0</v>
      </c>
      <c r="I33" s="19">
        <f t="shared" si="2"/>
        <v>8</v>
      </c>
      <c r="J33" s="19">
        <f t="shared" si="3"/>
        <v>0</v>
      </c>
      <c r="K33" s="30"/>
      <c r="L33" s="30"/>
      <c r="M33" s="30"/>
      <c r="N33" s="30"/>
    </row>
    <row r="34" spans="1:14" s="2" customFormat="1" x14ac:dyDescent="0.25">
      <c r="A34" s="19">
        <v>27</v>
      </c>
      <c r="B34" s="40" t="s">
        <v>46</v>
      </c>
      <c r="C34" s="39">
        <v>3</v>
      </c>
      <c r="D34" s="1" t="s">
        <v>14</v>
      </c>
      <c r="E34" s="29" t="str">
        <f t="shared" si="4"/>
        <v>PASS</v>
      </c>
      <c r="F34" s="29">
        <f t="shared" si="5"/>
        <v>3</v>
      </c>
      <c r="G34" s="19">
        <f t="shared" si="0"/>
        <v>2</v>
      </c>
      <c r="H34" s="19">
        <f t="shared" si="1"/>
        <v>0</v>
      </c>
      <c r="I34" s="19">
        <f t="shared" si="2"/>
        <v>6</v>
      </c>
      <c r="J34" s="19">
        <f t="shared" si="3"/>
        <v>0</v>
      </c>
      <c r="K34" s="30"/>
      <c r="L34" s="30"/>
      <c r="M34" s="30"/>
      <c r="N34" s="30"/>
    </row>
    <row r="35" spans="1:14" s="2" customFormat="1" x14ac:dyDescent="0.25">
      <c r="A35" s="19">
        <v>28</v>
      </c>
      <c r="B35" s="40" t="s">
        <v>49</v>
      </c>
      <c r="C35" s="39">
        <v>3</v>
      </c>
      <c r="D35" s="1" t="s">
        <v>14</v>
      </c>
      <c r="E35" s="29" t="str">
        <f t="shared" si="4"/>
        <v>PASS</v>
      </c>
      <c r="F35" s="29">
        <f t="shared" si="5"/>
        <v>3</v>
      </c>
      <c r="G35" s="19">
        <f t="shared" si="0"/>
        <v>2</v>
      </c>
      <c r="H35" s="19">
        <f t="shared" si="1"/>
        <v>0</v>
      </c>
      <c r="I35" s="19">
        <f t="shared" si="2"/>
        <v>6</v>
      </c>
      <c r="J35" s="19">
        <f t="shared" si="3"/>
        <v>0</v>
      </c>
      <c r="K35" s="30"/>
      <c r="L35" s="30"/>
      <c r="M35" s="30"/>
      <c r="N35" s="30"/>
    </row>
    <row r="36" spans="1:14" s="2" customFormat="1" ht="49.2" x14ac:dyDescent="0.25">
      <c r="A36" s="19">
        <v>29</v>
      </c>
      <c r="B36" s="40" t="s">
        <v>50</v>
      </c>
      <c r="C36" s="39">
        <v>1</v>
      </c>
      <c r="D36" s="1" t="s">
        <v>14</v>
      </c>
      <c r="E36" s="29" t="str">
        <f t="shared" si="4"/>
        <v>PASS</v>
      </c>
      <c r="F36" s="29">
        <f t="shared" si="5"/>
        <v>1</v>
      </c>
      <c r="G36" s="19">
        <f t="shared" si="0"/>
        <v>2</v>
      </c>
      <c r="H36" s="19">
        <f t="shared" si="1"/>
        <v>0</v>
      </c>
      <c r="I36" s="19">
        <f t="shared" si="2"/>
        <v>2</v>
      </c>
      <c r="J36" s="19">
        <f t="shared" si="3"/>
        <v>0</v>
      </c>
      <c r="K36" s="30"/>
      <c r="L36" s="30"/>
      <c r="M36" s="30"/>
      <c r="N36" s="30"/>
    </row>
    <row r="37" spans="1:14" s="2" customFormat="1" x14ac:dyDescent="0.25">
      <c r="A37" s="19">
        <v>30</v>
      </c>
      <c r="B37" s="40" t="s">
        <v>52</v>
      </c>
      <c r="C37" s="39">
        <v>1</v>
      </c>
      <c r="D37" s="1" t="s">
        <v>14</v>
      </c>
      <c r="E37" s="29" t="str">
        <f t="shared" si="4"/>
        <v>PASS</v>
      </c>
      <c r="F37" s="29">
        <f t="shared" si="5"/>
        <v>1</v>
      </c>
      <c r="G37" s="19">
        <f t="shared" si="0"/>
        <v>2</v>
      </c>
      <c r="H37" s="19">
        <f t="shared" si="1"/>
        <v>0</v>
      </c>
      <c r="I37" s="19">
        <f t="shared" si="2"/>
        <v>2</v>
      </c>
      <c r="J37" s="19">
        <f t="shared" si="3"/>
        <v>0</v>
      </c>
      <c r="K37" s="30"/>
      <c r="L37" s="30"/>
      <c r="M37" s="30"/>
      <c r="N37" s="30"/>
    </row>
    <row r="38" spans="1:14" s="2" customFormat="1" ht="49.2" x14ac:dyDescent="0.25">
      <c r="A38" s="19">
        <v>31</v>
      </c>
      <c r="B38" s="40" t="s">
        <v>53</v>
      </c>
      <c r="C38" s="39">
        <v>1</v>
      </c>
      <c r="D38" s="1" t="s">
        <v>14</v>
      </c>
      <c r="E38" s="29" t="str">
        <f t="shared" si="4"/>
        <v>PASS</v>
      </c>
      <c r="F38" s="29">
        <f t="shared" si="5"/>
        <v>1</v>
      </c>
      <c r="G38" s="19">
        <f t="shared" si="0"/>
        <v>2</v>
      </c>
      <c r="H38" s="19">
        <f t="shared" si="1"/>
        <v>0</v>
      </c>
      <c r="I38" s="19">
        <f t="shared" si="2"/>
        <v>2</v>
      </c>
      <c r="J38" s="19">
        <f t="shared" si="3"/>
        <v>0</v>
      </c>
      <c r="K38" s="30"/>
      <c r="L38" s="30"/>
      <c r="M38" s="30"/>
      <c r="N38" s="30"/>
    </row>
    <row r="39" spans="1:14" s="2" customFormat="1" x14ac:dyDescent="0.25">
      <c r="A39" s="30"/>
      <c r="B39" s="25" t="s">
        <v>54</v>
      </c>
      <c r="C39" s="19">
        <f>SUM(C8:C38)</f>
        <v>73</v>
      </c>
      <c r="D39" s="9"/>
      <c r="E39" s="19"/>
      <c r="F39" s="19">
        <f>SUM(F8:F38)</f>
        <v>73</v>
      </c>
      <c r="G39" s="19"/>
      <c r="H39" s="19"/>
      <c r="I39" s="19">
        <f>SUM(I8:I38)</f>
        <v>142</v>
      </c>
      <c r="J39" s="19">
        <f>SUM(J8:J38)</f>
        <v>0</v>
      </c>
      <c r="K39" s="30"/>
      <c r="L39" s="30"/>
      <c r="M39" s="30"/>
      <c r="N39" s="30"/>
    </row>
    <row r="40" spans="1:14" s="2" customFormat="1" x14ac:dyDescent="0.25">
      <c r="A40" s="30"/>
      <c r="B40" s="26" t="s">
        <v>55</v>
      </c>
      <c r="C40" s="27">
        <f>IF(AND(D31="S",D13="S"),I39/(F39-2),IF(AND(D31="S",OR(D13="",D13="U",D13="I",D13="W")),I39/(F39-1),IF(AND(D13="S",OR(D31="",D31="U",D31="I",D31="W")),I39/(F39-1),I39/F39)))</f>
        <v>2</v>
      </c>
      <c r="D40" s="10"/>
      <c r="E40" s="26"/>
      <c r="F40" s="26"/>
      <c r="G40" s="19"/>
      <c r="H40" s="19"/>
      <c r="I40" s="19"/>
      <c r="J40" s="19"/>
      <c r="K40" s="30"/>
      <c r="L40" s="30"/>
      <c r="M40" s="30"/>
      <c r="N40" s="30"/>
    </row>
    <row r="41" spans="1:14" s="2" customFormat="1" x14ac:dyDescent="0.25">
      <c r="A41" s="30"/>
      <c r="B41" s="26" t="s">
        <v>12</v>
      </c>
      <c r="C41" s="26">
        <f>J39</f>
        <v>0</v>
      </c>
      <c r="D41" s="11"/>
      <c r="E41" s="31"/>
      <c r="F41" s="31"/>
      <c r="G41" s="19"/>
      <c r="H41" s="19"/>
      <c r="I41" s="19"/>
      <c r="J41" s="19"/>
      <c r="K41" s="30"/>
      <c r="L41" s="30"/>
      <c r="M41" s="30"/>
      <c r="N41" s="30"/>
    </row>
    <row r="42" spans="1:14" s="2" customFormat="1" x14ac:dyDescent="0.25">
      <c r="A42" s="30"/>
      <c r="B42" s="28" t="s">
        <v>56</v>
      </c>
      <c r="C42" s="29" t="str">
        <f>IF(COUNTIF(E8:E38,"ERROR")=0,"PASS","FAIL")</f>
        <v>PASS</v>
      </c>
      <c r="D42" s="12"/>
      <c r="E42" s="32"/>
      <c r="F42" s="32"/>
      <c r="G42" s="33"/>
      <c r="H42" s="33"/>
      <c r="I42" s="33"/>
      <c r="J42" s="33"/>
      <c r="K42" s="30"/>
      <c r="L42" s="30"/>
      <c r="M42" s="30"/>
      <c r="N42" s="30"/>
    </row>
    <row r="43" spans="1:14" x14ac:dyDescent="0.7">
      <c r="A43" s="24"/>
      <c r="B43" s="42" t="s">
        <v>73</v>
      </c>
      <c r="C43" s="32"/>
      <c r="D43" s="12"/>
      <c r="E43" s="32"/>
      <c r="F43" s="32"/>
      <c r="G43" s="33"/>
      <c r="H43" s="33"/>
      <c r="I43" s="33"/>
      <c r="J43" s="33"/>
      <c r="K43" s="24"/>
      <c r="L43" s="24"/>
      <c r="M43" s="24"/>
      <c r="N43" s="24"/>
    </row>
    <row r="44" spans="1:14" x14ac:dyDescent="0.7">
      <c r="A44" s="24"/>
      <c r="B44" s="42" t="s">
        <v>57</v>
      </c>
      <c r="C44" s="43"/>
      <c r="E44" s="43"/>
      <c r="F44" s="43"/>
      <c r="G44" s="43"/>
      <c r="H44" s="43"/>
      <c r="I44" s="43"/>
      <c r="J44" s="43"/>
      <c r="K44" s="24"/>
      <c r="L44" s="24"/>
      <c r="M44" s="24"/>
      <c r="N44" s="24"/>
    </row>
    <row r="45" spans="1:14" x14ac:dyDescent="0.7">
      <c r="A45" s="24"/>
      <c r="B45" s="42" t="s">
        <v>58</v>
      </c>
      <c r="C45" s="43"/>
      <c r="E45" s="43"/>
      <c r="F45" s="43"/>
      <c r="G45" s="43"/>
      <c r="H45" s="43"/>
      <c r="I45" s="43"/>
      <c r="J45" s="43"/>
      <c r="K45" s="24"/>
      <c r="L45" s="24"/>
      <c r="M45" s="24"/>
      <c r="N45" s="24"/>
    </row>
    <row r="46" spans="1:14" x14ac:dyDescent="0.7">
      <c r="A46" s="24"/>
      <c r="B46" s="42" t="s">
        <v>59</v>
      </c>
      <c r="C46" s="43"/>
      <c r="E46" s="43"/>
      <c r="F46" s="43"/>
      <c r="G46" s="43"/>
      <c r="H46" s="43"/>
      <c r="I46" s="43"/>
      <c r="J46" s="43"/>
      <c r="K46" s="24"/>
      <c r="L46" s="24"/>
      <c r="M46" s="24"/>
      <c r="N46" s="24"/>
    </row>
    <row r="47" spans="1:14" x14ac:dyDescent="0.7">
      <c r="B47" s="14"/>
    </row>
    <row r="49" ht="12" customHeight="1" x14ac:dyDescent="0.7"/>
  </sheetData>
  <sheetProtection password="CC3D" sheet="1" objects="1" scenarios="1"/>
  <mergeCells count="1">
    <mergeCell ref="L6:N6"/>
  </mergeCells>
  <conditionalFormatting sqref="E8:E38">
    <cfRule type="containsText" dxfId="4" priority="3" operator="containsText" text="ERROR">
      <formula>NOT(ISERROR(SEARCH("ERROR",E8)))</formula>
    </cfRule>
    <cfRule type="containsText" dxfId="3" priority="4" operator="containsText" text="PASS">
      <formula>NOT(ISERROR(SEARCH("PASS",E8)))</formula>
    </cfRule>
    <cfRule type="cellIs" dxfId="2" priority="5" operator="equal">
      <formula>"""PASS"""</formula>
    </cfRule>
  </conditionalFormatting>
  <conditionalFormatting sqref="C42">
    <cfRule type="containsText" dxfId="1" priority="1" operator="containsText" text="FAIL">
      <formula>NOT(ISERROR(SEARCH("FAIL",C42)))</formula>
    </cfRule>
    <cfRule type="containsText" dxfId="0" priority="2" operator="containsText" text="PASS">
      <formula>NOT(ISERROR(SEARCH("PASS",C42)))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หลักสูตร 66 -ปกติ</vt:lpstr>
      <vt:lpstr>หลักสูตร 66-สหกิจ</vt:lpstr>
      <vt:lpstr>หลักสูตร 60-61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2024-05-23T02:42:19Z</dcterms:created>
  <dcterms:modified xsi:type="dcterms:W3CDTF">2024-05-24T05:59:01Z</dcterms:modified>
</cp:coreProperties>
</file>