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atatsa\Desktop\งาน WFH 64-2\web ภาค\หลักสูตรปริญาตรี\"/>
    </mc:Choice>
  </mc:AlternateContent>
  <bookViews>
    <workbookView xWindow="-105" yWindow="-105" windowWidth="19425" windowHeight="10425"/>
  </bookViews>
  <sheets>
    <sheet name="หลักสูตร 60-61" sheetId="2" r:id="rId1"/>
    <sheet name="หลักสูตร 55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H9" i="1"/>
  <c r="D8" i="1"/>
  <c r="D9" i="2"/>
  <c r="D10" i="2"/>
  <c r="D11" i="2"/>
  <c r="D12" i="2"/>
  <c r="H12" i="2" s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8" i="2"/>
  <c r="E9" i="1"/>
  <c r="G9" i="1" s="1"/>
  <c r="F9" i="1"/>
  <c r="E10" i="1"/>
  <c r="G10" i="1" s="1"/>
  <c r="F10" i="1"/>
  <c r="H10" i="1"/>
  <c r="E11" i="1"/>
  <c r="F11" i="1"/>
  <c r="H11" i="1"/>
  <c r="E12" i="1"/>
  <c r="F12" i="1"/>
  <c r="E13" i="1"/>
  <c r="G13" i="1" s="1"/>
  <c r="F13" i="1"/>
  <c r="H13" i="1" s="1"/>
  <c r="E14" i="1"/>
  <c r="G14" i="1" s="1"/>
  <c r="F14" i="1"/>
  <c r="H14" i="1" s="1"/>
  <c r="E15" i="1"/>
  <c r="G15" i="1" s="1"/>
  <c r="F15" i="1"/>
  <c r="H15" i="1" s="1"/>
  <c r="E16" i="1"/>
  <c r="F16" i="1"/>
  <c r="E17" i="1"/>
  <c r="G17" i="1" s="1"/>
  <c r="F17" i="1"/>
  <c r="H17" i="1" s="1"/>
  <c r="E18" i="1"/>
  <c r="G18" i="1" s="1"/>
  <c r="F18" i="1"/>
  <c r="H18" i="1" s="1"/>
  <c r="E19" i="1"/>
  <c r="G19" i="1" s="1"/>
  <c r="F19" i="1"/>
  <c r="H19" i="1" s="1"/>
  <c r="E20" i="1"/>
  <c r="F20" i="1"/>
  <c r="E21" i="1"/>
  <c r="G21" i="1" s="1"/>
  <c r="F21" i="1"/>
  <c r="H21" i="1" s="1"/>
  <c r="E22" i="1"/>
  <c r="G22" i="1" s="1"/>
  <c r="F22" i="1"/>
  <c r="H22" i="1" s="1"/>
  <c r="E23" i="1"/>
  <c r="F23" i="1"/>
  <c r="E24" i="1"/>
  <c r="F24" i="1"/>
  <c r="E25" i="1"/>
  <c r="G25" i="1" s="1"/>
  <c r="F25" i="1"/>
  <c r="H25" i="1" s="1"/>
  <c r="E26" i="1"/>
  <c r="G26" i="1" s="1"/>
  <c r="F26" i="1"/>
  <c r="H26" i="1" s="1"/>
  <c r="E27" i="1"/>
  <c r="G27" i="1" s="1"/>
  <c r="F27" i="1"/>
  <c r="H27" i="1" s="1"/>
  <c r="E28" i="1"/>
  <c r="F28" i="1"/>
  <c r="E29" i="1"/>
  <c r="G29" i="1" s="1"/>
  <c r="F29" i="1"/>
  <c r="H29" i="1" s="1"/>
  <c r="E30" i="1"/>
  <c r="G30" i="1" s="1"/>
  <c r="F30" i="1"/>
  <c r="H30" i="1" s="1"/>
  <c r="E31" i="1"/>
  <c r="G31" i="1" s="1"/>
  <c r="F31" i="1"/>
  <c r="H31" i="1" s="1"/>
  <c r="E32" i="1"/>
  <c r="F32" i="1"/>
  <c r="E33" i="1"/>
  <c r="G33" i="1" s="1"/>
  <c r="F33" i="1"/>
  <c r="H33" i="1" s="1"/>
  <c r="E34" i="1"/>
  <c r="G34" i="1" s="1"/>
  <c r="F34" i="1"/>
  <c r="H34" i="1" s="1"/>
  <c r="E35" i="1"/>
  <c r="G35" i="1" s="1"/>
  <c r="F35" i="1"/>
  <c r="H35" i="1" s="1"/>
  <c r="E36" i="1"/>
  <c r="F36" i="1"/>
  <c r="F8" i="2"/>
  <c r="E8" i="2"/>
  <c r="E9" i="2"/>
  <c r="G9" i="2" s="1"/>
  <c r="F9" i="2"/>
  <c r="H9" i="2"/>
  <c r="E10" i="2"/>
  <c r="G10" i="2" s="1"/>
  <c r="F10" i="2"/>
  <c r="H10" i="2"/>
  <c r="E11" i="2"/>
  <c r="F11" i="2"/>
  <c r="H11" i="2"/>
  <c r="E12" i="2"/>
  <c r="G12" i="2" s="1"/>
  <c r="F12" i="2"/>
  <c r="E13" i="2"/>
  <c r="G13" i="2" s="1"/>
  <c r="F13" i="2"/>
  <c r="H13" i="2"/>
  <c r="E14" i="2"/>
  <c r="G14" i="2" s="1"/>
  <c r="F14" i="2"/>
  <c r="H14" i="2" s="1"/>
  <c r="E15" i="2"/>
  <c r="F15" i="2"/>
  <c r="H15" i="2"/>
  <c r="E16" i="2"/>
  <c r="G16" i="2" s="1"/>
  <c r="F16" i="2"/>
  <c r="E17" i="2"/>
  <c r="G17" i="2" s="1"/>
  <c r="F17" i="2"/>
  <c r="H17" i="2" s="1"/>
  <c r="E18" i="2"/>
  <c r="G18" i="2" s="1"/>
  <c r="F18" i="2"/>
  <c r="H18" i="2" s="1"/>
  <c r="E19" i="2"/>
  <c r="F19" i="2"/>
  <c r="H19" i="2" s="1"/>
  <c r="E20" i="2"/>
  <c r="G20" i="2" s="1"/>
  <c r="F20" i="2"/>
  <c r="E21" i="2"/>
  <c r="G21" i="2" s="1"/>
  <c r="F21" i="2"/>
  <c r="H21" i="2" s="1"/>
  <c r="E22" i="2"/>
  <c r="G22" i="2" s="1"/>
  <c r="F22" i="2"/>
  <c r="H22" i="2" s="1"/>
  <c r="E23" i="2"/>
  <c r="F23" i="2"/>
  <c r="H23" i="2" s="1"/>
  <c r="E24" i="2"/>
  <c r="G24" i="2" s="1"/>
  <c r="F24" i="2"/>
  <c r="E25" i="2"/>
  <c r="G25" i="2" s="1"/>
  <c r="F25" i="2"/>
  <c r="H25" i="2" s="1"/>
  <c r="E26" i="2"/>
  <c r="G26" i="2" s="1"/>
  <c r="F26" i="2"/>
  <c r="H26" i="2" s="1"/>
  <c r="E27" i="2"/>
  <c r="F27" i="2"/>
  <c r="H27" i="2" s="1"/>
  <c r="E28" i="2"/>
  <c r="G28" i="2" s="1"/>
  <c r="F28" i="2"/>
  <c r="E29" i="2"/>
  <c r="G29" i="2" s="1"/>
  <c r="F29" i="2"/>
  <c r="H29" i="2" s="1"/>
  <c r="E30" i="2"/>
  <c r="G30" i="2" s="1"/>
  <c r="F30" i="2"/>
  <c r="H30" i="2" s="1"/>
  <c r="E31" i="2"/>
  <c r="F31" i="2"/>
  <c r="H31" i="2" s="1"/>
  <c r="E32" i="2"/>
  <c r="G32" i="2" s="1"/>
  <c r="F32" i="2"/>
  <c r="E33" i="2"/>
  <c r="G33" i="2" s="1"/>
  <c r="F33" i="2"/>
  <c r="H33" i="2" s="1"/>
  <c r="E34" i="2"/>
  <c r="G34" i="2" s="1"/>
  <c r="F34" i="2"/>
  <c r="H34" i="2" s="1"/>
  <c r="E35" i="2"/>
  <c r="F35" i="2"/>
  <c r="H35" i="2" s="1"/>
  <c r="E36" i="2"/>
  <c r="F36" i="2"/>
  <c r="B37" i="2"/>
  <c r="B37" i="1"/>
  <c r="D37" i="1" l="1"/>
  <c r="H23" i="1"/>
  <c r="G23" i="1"/>
  <c r="H36" i="1"/>
  <c r="H32" i="1"/>
  <c r="H28" i="1"/>
  <c r="H24" i="1"/>
  <c r="H20" i="1"/>
  <c r="H16" i="1"/>
  <c r="H12" i="1"/>
  <c r="G11" i="1"/>
  <c r="G36" i="1"/>
  <c r="G32" i="1"/>
  <c r="G28" i="1"/>
  <c r="G24" i="1"/>
  <c r="G20" i="1"/>
  <c r="G16" i="1"/>
  <c r="G12" i="1"/>
  <c r="G36" i="2"/>
  <c r="G35" i="2"/>
  <c r="G31" i="2"/>
  <c r="G27" i="2"/>
  <c r="G23" i="2"/>
  <c r="G19" i="2"/>
  <c r="H36" i="2"/>
  <c r="H32" i="2"/>
  <c r="H28" i="2"/>
  <c r="H24" i="2"/>
  <c r="H20" i="2"/>
  <c r="H16" i="2"/>
  <c r="G15" i="2"/>
  <c r="G11" i="2"/>
  <c r="D37" i="2"/>
  <c r="L15" i="2" l="1"/>
  <c r="K9" i="2"/>
  <c r="L8" i="2"/>
  <c r="L15" i="1"/>
  <c r="L8" i="1"/>
  <c r="K9" i="1"/>
  <c r="L9" i="1" s="1"/>
  <c r="K10" i="2" l="1"/>
  <c r="L9" i="2"/>
  <c r="K10" i="1"/>
  <c r="E8" i="1" s="1"/>
  <c r="L10" i="2" l="1"/>
  <c r="K11" i="2"/>
  <c r="K11" i="1"/>
  <c r="L10" i="1"/>
  <c r="F8" i="1" s="1"/>
  <c r="L11" i="2" l="1"/>
  <c r="K12" i="2"/>
  <c r="K12" i="1"/>
  <c r="L11" i="1"/>
  <c r="L12" i="2" l="1"/>
  <c r="K13" i="2"/>
  <c r="K13" i="1"/>
  <c r="L12" i="1"/>
  <c r="L13" i="2" l="1"/>
  <c r="K14" i="2"/>
  <c r="K14" i="1"/>
  <c r="L13" i="1"/>
  <c r="G8" i="2" l="1"/>
  <c r="G37" i="2" s="1"/>
  <c r="L14" i="2"/>
  <c r="L14" i="1"/>
  <c r="H8" i="2" l="1"/>
  <c r="H37" i="2" s="1"/>
  <c r="B38" i="2"/>
  <c r="B39" i="2" l="1"/>
  <c r="G8" i="1"/>
  <c r="G37" i="1" s="1"/>
  <c r="B38" i="1" s="1"/>
  <c r="H8" i="1"/>
  <c r="H37" i="1" s="1"/>
  <c r="B39" i="1" s="1"/>
</calcChain>
</file>

<file path=xl/sharedStrings.xml><?xml version="1.0" encoding="utf-8"?>
<sst xmlns="http://schemas.openxmlformats.org/spreadsheetml/2006/main" count="184" uniqueCount="63">
  <si>
    <t>1305 100 สถิตยศาสตร์วิศวกรรม (Engineering Statics)</t>
  </si>
  <si>
    <t>1305 200 กำลังวัสดุ (Strength of Materials)</t>
  </si>
  <si>
    <t>1305 203 คณิตศาสตร์ประยุกต์สำหรับวิศวกรโยธา</t>
  </si>
  <si>
    <t>1305 213 การสำรวจ (Surveying)</t>
  </si>
  <si>
    <t>1305 214 ปฏิบัติการสำรวจ (Surveying Laboratory)</t>
  </si>
  <si>
    <t>1305 231 กลศาสตร์ของไหล (Fluid Mechanics)</t>
  </si>
  <si>
    <t>1305 233 ปฏิบัติการกลศาสตร์ของไหล (Fluid Mechanics Laboratory)</t>
  </si>
  <si>
    <t>1305 240 ธรณีวิทยาวิศวกรรม (Engineering Geology)</t>
  </si>
  <si>
    <t>1305 250 วิศวกรรมชลศาสตร์ (Hydraulic Engineering)</t>
  </si>
  <si>
    <t>1305 301 การเขียนแบบวิศวกรรมโยธา (Civil Engineering Drawing)</t>
  </si>
  <si>
    <t>1305 320 ทฤษฎีโครงสร้าง (Structural Theory)</t>
  </si>
  <si>
    <t>1305 321 การวิเคราะห์โครงสร้าง (Structural Analysis)</t>
  </si>
  <si>
    <t>1305 322 ปฏิบัติการวิศวกรรมโครงสร้าง (Structural Engineering Laboratory)</t>
  </si>
  <si>
    <t>1305 330 วัสดุทางวิศวกรรมโยธาและการทดสอบ</t>
  </si>
  <si>
    <t>1305 331 ปฏิบัติการวัสดุทางวิศวกรรมโยธาและการทดสอบ</t>
  </si>
  <si>
    <t>1305 341 กลศาสตร์ดิน (Soil Mechanics)</t>
  </si>
  <si>
    <t>1305 342 ปฏิบัติการกลศาสตร์ดิน (Soil Mechanics Laboratory)</t>
  </si>
  <si>
    <t>1305 343 วิศวกรรมฐานราก (Foundation Engineering)</t>
  </si>
  <si>
    <t>1305 352 อุทกวิทยา (Hydrology)</t>
  </si>
  <si>
    <t>1305 360 วิศวกรรมการประปาและสุขาภิบาล</t>
  </si>
  <si>
    <t>1305 371 วิศวกรรมการทาง (Highway Engineering)</t>
  </si>
  <si>
    <t>1305 372 ปฏิบัติการวิศวกรรมการทาง (Highway Engineering Laboratory)</t>
  </si>
  <si>
    <t>1305 423 การออกแบบคอนกรีตเสริมเหล็ก (Reinforced Concrete Design)</t>
  </si>
  <si>
    <t>1305 424 การออกแบบโครงสร้างเหล็กและไม้ (Steel and Timber Design)</t>
  </si>
  <si>
    <t>1305 432 การจัดการและเทคนิคการก่อสร้าง</t>
  </si>
  <si>
    <t>1305 470 วิศวกรรมการขนส่ง  (Transportation Engineering)</t>
  </si>
  <si>
    <t>1305 492 การสัมมนาทางวิศวกรรมโยธา (Civil Engineering Seminar)</t>
  </si>
  <si>
    <t xml:space="preserve">1305 494 โครงงานวิศวกรรมโยธา 1 (Civil Engineering Project I) </t>
  </si>
  <si>
    <t xml:space="preserve">1305 495 โครงงานวิศวกรรมโยธา 2 (Civil Engineering Project II) </t>
  </si>
  <si>
    <t>เกรดภาคสำหรับหลักสูตร 55</t>
  </si>
  <si>
    <t>รายวิชา</t>
  </si>
  <si>
    <t>จำนวนหน่วยกิต</t>
  </si>
  <si>
    <t>เกรด</t>
  </si>
  <si>
    <t>ตารางตัวคูณ</t>
  </si>
  <si>
    <t>ตัวคูณคิดจบ</t>
  </si>
  <si>
    <t>ตัวคูณคิด GPA</t>
  </si>
  <si>
    <t>A</t>
  </si>
  <si>
    <t>B</t>
  </si>
  <si>
    <t>B+</t>
  </si>
  <si>
    <t>C+</t>
  </si>
  <si>
    <t>C</t>
  </si>
  <si>
    <t>D+</t>
  </si>
  <si>
    <t>D</t>
  </si>
  <si>
    <t>F</t>
  </si>
  <si>
    <t>GPA</t>
  </si>
  <si>
    <t>total point</t>
  </si>
  <si>
    <t>ตัวคูณคิดจบxเกรด</t>
  </si>
  <si>
    <t>S</t>
  </si>
  <si>
    <t>จำนวนหน่วยกิตที่ลงทะเบียน</t>
  </si>
  <si>
    <t>เกรดภาคสำหรับหลักสูตร 60-61</t>
  </si>
  <si>
    <t>ชื่อ-สกุล</t>
  </si>
  <si>
    <t>ดู GPA ภาค และ point ทั้งหมดใน zone สีฟ้า</t>
  </si>
  <si>
    <t>GPA ภาค</t>
  </si>
  <si>
    <t xml:space="preserve">หมายเหตุ นักศึกษาจะจบก็ต่อเมื่อ </t>
  </si>
  <si>
    <t>1 เกรดเฉลี่ยมหาวิทยาลัย เกิน 2.0</t>
  </si>
  <si>
    <t>2 เกรด GPA ภาค( zone สีฟ้า) เกิน 2.0 (totoal point มากกว่าหรือเท่ากับ 0)</t>
  </si>
  <si>
    <t xml:space="preserve">รหัส </t>
  </si>
  <si>
    <t xml:space="preserve">ชื่อ-สกุล </t>
  </si>
  <si>
    <t>หมายเหตุ กรอกเฉพาะเกรดที่ได้ใน ช่องสีเหลือง หากวิชาใดยังไม่ได้ลงทะเบียนไม่ต้องกรอกเกรด</t>
  </si>
  <si>
    <t>รวม 71 นก. (ไม่นับ นก.จากวิชา survey camp และฝึกงาน)</t>
  </si>
  <si>
    <t>รวม 71 นก.  (ไม่รวม นก.จากวิชา survey camp และฝึกงาน)</t>
  </si>
  <si>
    <t>3. ต้องผ่านวิชา survey camp และฝึกงาน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</si>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</sst>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A16" sqref="A16"/>
    </sheetView>
  </sheetViews>
  <sheetFormatPr defaultRowHeight="15" x14ac:dyDescent="0.25"/>
  <cols>
    <col min="1" max="1" width="65.42578125" customWidth="1"/>
    <col min="2" max="3" width="16" style="12" customWidth="1"/>
    <col min="4" max="4" width="26.28515625" style="12" customWidth="1"/>
    <col min="5" max="5" width="12.7109375" style="12" bestFit="1" customWidth="1"/>
    <col min="6" max="6" width="11" style="12" bestFit="1" customWidth="1"/>
    <col min="7" max="7" width="15.85546875" style="12" bestFit="1" customWidth="1"/>
    <col min="8" max="8" width="12.7109375" style="12" customWidth="1"/>
    <col min="11" max="12" width="12.7109375" bestFit="1" customWidth="1"/>
  </cols>
  <sheetData>
    <row r="1" spans="1:12" x14ac:dyDescent="0.25">
      <c r="A1" t="s">
        <v>49</v>
      </c>
    </row>
    <row r="2" spans="1:12" x14ac:dyDescent="0.25">
      <c r="A2" s="7" t="s">
        <v>58</v>
      </c>
      <c r="B2" s="11"/>
      <c r="C2" s="11"/>
      <c r="D2" s="11"/>
    </row>
    <row r="3" spans="1:12" x14ac:dyDescent="0.25">
      <c r="A3" s="7" t="s">
        <v>51</v>
      </c>
      <c r="B3" s="11"/>
      <c r="C3" s="11"/>
      <c r="D3" s="11"/>
    </row>
    <row r="4" spans="1:12" x14ac:dyDescent="0.25">
      <c r="A4" s="21" t="s">
        <v>50</v>
      </c>
    </row>
    <row r="5" spans="1:12" x14ac:dyDescent="0.25">
      <c r="A5" s="21" t="s">
        <v>56</v>
      </c>
      <c r="J5" s="10" t="s">
        <v>33</v>
      </c>
      <c r="K5" s="10"/>
      <c r="L5" s="10"/>
    </row>
    <row r="6" spans="1:12" x14ac:dyDescent="0.25">
      <c r="J6" s="9"/>
      <c r="K6" s="9"/>
      <c r="L6" s="9"/>
    </row>
    <row r="7" spans="1:12" x14ac:dyDescent="0.25">
      <c r="A7" s="1" t="s">
        <v>30</v>
      </c>
      <c r="B7" s="13" t="s">
        <v>31</v>
      </c>
      <c r="C7" s="13" t="s">
        <v>32</v>
      </c>
      <c r="D7" s="13" t="s">
        <v>48</v>
      </c>
      <c r="E7" s="13" t="s">
        <v>35</v>
      </c>
      <c r="F7" s="13" t="s">
        <v>34</v>
      </c>
      <c r="G7" s="13" t="s">
        <v>46</v>
      </c>
      <c r="H7" s="13" t="s">
        <v>45</v>
      </c>
      <c r="J7" s="9" t="s">
        <v>32</v>
      </c>
      <c r="K7" s="9" t="s">
        <v>35</v>
      </c>
      <c r="L7" s="9" t="s">
        <v>34</v>
      </c>
    </row>
    <row r="8" spans="1:12" ht="24" x14ac:dyDescent="0.25">
      <c r="A8" s="2" t="s">
        <v>0</v>
      </c>
      <c r="B8" s="13">
        <v>3</v>
      </c>
      <c r="C8" s="19" t="s">
        <v>40</v>
      </c>
      <c r="D8" s="15">
        <f>IF(OR(C8="",C8="I",C8="W"),0,B8)</f>
        <v>3</v>
      </c>
      <c r="E8" s="13">
        <f>IF(C8=$J$8,$K$8,IF(C8=$J$9,$K$9,IF(C8=$J$10,$K$10,IF(C8=$J$11,$K$11,IF(C8=$J$12,$K$12,IF(C8=$J$13,$K$13,IF(C8=$J$14,$K$14,IF(C8=$J$15,$K$15,$K$16))))))))</f>
        <v>2</v>
      </c>
      <c r="F8" s="13">
        <f>IF(C8=$J$8,$L$8,IF(C8=$J$9,$L$9,IF(C8=$J$10,$L$10,IF(C8=$J$11,$L$11,IF(C8=$J$12,$L$12,IF(C8=$J$13,$L$13,IF(C8=$J$14,$L$14,IF(C8=$J$15,$L$15,$L$16))))))))</f>
        <v>0</v>
      </c>
      <c r="G8" s="13">
        <f t="shared" ref="G8:G36" si="0">D8*E8</f>
        <v>6</v>
      </c>
      <c r="H8" s="13">
        <f t="shared" ref="H8:H36" si="1">D8*F8</f>
        <v>0</v>
      </c>
      <c r="J8" s="9" t="s">
        <v>36</v>
      </c>
      <c r="K8" s="9">
        <v>4</v>
      </c>
      <c r="L8" s="9">
        <f>K8-2</f>
        <v>2</v>
      </c>
    </row>
    <row r="9" spans="1:12" ht="24" x14ac:dyDescent="0.25">
      <c r="A9" s="2" t="s">
        <v>1</v>
      </c>
      <c r="B9" s="13">
        <v>4</v>
      </c>
      <c r="C9" s="19" t="s">
        <v>42</v>
      </c>
      <c r="D9" s="15">
        <f t="shared" ref="D9:D36" si="2">IF(OR(C9="",C9="I",C9="W"),0,B9)</f>
        <v>4</v>
      </c>
      <c r="E9" s="13">
        <f t="shared" ref="E9:E36" si="3">IF(C9=$J$8,$K$8,IF(C9=$J$9,$K$9,IF(C9=$J$10,$K$10,IF(C9=$J$11,$K$11,IF(C9=$J$12,$K$12,IF(C9=$J$13,$K$13,IF(C9=$J$14,$K$14,IF(C9=$J$15,$K$15,$K$16))))))))</f>
        <v>1</v>
      </c>
      <c r="F9" s="13">
        <f t="shared" ref="F9:F36" si="4">IF(C9=$J$8,$L$8,IF(C9=$J$9,$L$9,IF(C9=$J$10,$L$10,IF(C9=$J$11,$L$11,IF(C9=$J$12,$L$12,IF(C9=$J$13,$L$13,IF(C9=$J$14,$L$14,IF(C9=$J$15,$L$15,$L$16))))))))</f>
        <v>-1</v>
      </c>
      <c r="G9" s="13">
        <f t="shared" ref="G9:G36" si="5">D9*E9</f>
        <v>4</v>
      </c>
      <c r="H9" s="13">
        <f t="shared" ref="H9:H36" si="6">D9*F9</f>
        <v>-4</v>
      </c>
      <c r="J9" s="9" t="s">
        <v>38</v>
      </c>
      <c r="K9" s="9">
        <f>K8-0.5</f>
        <v>3.5</v>
      </c>
      <c r="L9" s="9">
        <f t="shared" ref="L9:L15" si="7">K9-2</f>
        <v>1.5</v>
      </c>
    </row>
    <row r="10" spans="1:12" ht="24" x14ac:dyDescent="0.25">
      <c r="A10" s="2" t="s">
        <v>2</v>
      </c>
      <c r="B10" s="13">
        <v>3</v>
      </c>
      <c r="C10" s="19" t="s">
        <v>42</v>
      </c>
      <c r="D10" s="15">
        <f t="shared" si="2"/>
        <v>3</v>
      </c>
      <c r="E10" s="13">
        <f t="shared" si="3"/>
        <v>1</v>
      </c>
      <c r="F10" s="13">
        <f t="shared" si="4"/>
        <v>-1</v>
      </c>
      <c r="G10" s="13">
        <f t="shared" si="5"/>
        <v>3</v>
      </c>
      <c r="H10" s="13">
        <f t="shared" si="6"/>
        <v>-3</v>
      </c>
      <c r="J10" s="9" t="s">
        <v>37</v>
      </c>
      <c r="K10" s="9">
        <f t="shared" ref="K10:K14" si="8">K9-0.5</f>
        <v>3</v>
      </c>
      <c r="L10" s="9">
        <f t="shared" si="7"/>
        <v>1</v>
      </c>
    </row>
    <row r="11" spans="1:12" ht="24" x14ac:dyDescent="0.25">
      <c r="A11" s="2" t="s">
        <v>3</v>
      </c>
      <c r="B11" s="13">
        <v>3</v>
      </c>
      <c r="C11" s="19" t="s">
        <v>40</v>
      </c>
      <c r="D11" s="15">
        <f t="shared" si="2"/>
        <v>3</v>
      </c>
      <c r="E11" s="13">
        <f t="shared" si="3"/>
        <v>2</v>
      </c>
      <c r="F11" s="13">
        <f t="shared" si="4"/>
        <v>0</v>
      </c>
      <c r="G11" s="13">
        <f t="shared" si="5"/>
        <v>6</v>
      </c>
      <c r="H11" s="13">
        <f t="shared" si="6"/>
        <v>0</v>
      </c>
      <c r="J11" s="9" t="s">
        <v>39</v>
      </c>
      <c r="K11" s="9">
        <f t="shared" si="8"/>
        <v>2.5</v>
      </c>
      <c r="L11" s="9">
        <f t="shared" si="7"/>
        <v>0.5</v>
      </c>
    </row>
    <row r="12" spans="1:12" ht="24" x14ac:dyDescent="0.25">
      <c r="A12" s="3" t="s">
        <v>4</v>
      </c>
      <c r="B12" s="13">
        <v>1</v>
      </c>
      <c r="C12" s="19" t="s">
        <v>41</v>
      </c>
      <c r="D12" s="15">
        <f t="shared" si="2"/>
        <v>1</v>
      </c>
      <c r="E12" s="13">
        <f t="shared" si="3"/>
        <v>1.5</v>
      </c>
      <c r="F12" s="13">
        <f t="shared" si="4"/>
        <v>-0.5</v>
      </c>
      <c r="G12" s="13">
        <f t="shared" si="5"/>
        <v>1.5</v>
      </c>
      <c r="H12" s="13">
        <f t="shared" si="6"/>
        <v>-0.5</v>
      </c>
      <c r="J12" s="9" t="s">
        <v>40</v>
      </c>
      <c r="K12" s="9">
        <f t="shared" si="8"/>
        <v>2</v>
      </c>
      <c r="L12" s="9">
        <f t="shared" si="7"/>
        <v>0</v>
      </c>
    </row>
    <row r="13" spans="1:12" ht="24" x14ac:dyDescent="0.25">
      <c r="A13" s="3" t="s">
        <v>5</v>
      </c>
      <c r="B13" s="13">
        <v>3</v>
      </c>
      <c r="C13" s="19" t="s">
        <v>42</v>
      </c>
      <c r="D13" s="15">
        <f t="shared" si="2"/>
        <v>3</v>
      </c>
      <c r="E13" s="13">
        <f t="shared" si="3"/>
        <v>1</v>
      </c>
      <c r="F13" s="13">
        <f t="shared" si="4"/>
        <v>-1</v>
      </c>
      <c r="G13" s="13">
        <f t="shared" si="5"/>
        <v>3</v>
      </c>
      <c r="H13" s="13">
        <f t="shared" si="6"/>
        <v>-3</v>
      </c>
      <c r="J13" s="9" t="s">
        <v>41</v>
      </c>
      <c r="K13" s="9">
        <f t="shared" si="8"/>
        <v>1.5</v>
      </c>
      <c r="L13" s="9">
        <f t="shared" si="7"/>
        <v>-0.5</v>
      </c>
    </row>
    <row r="14" spans="1:12" ht="24" x14ac:dyDescent="0.25">
      <c r="A14" s="3" t="s">
        <v>6</v>
      </c>
      <c r="B14" s="13">
        <v>1</v>
      </c>
      <c r="C14" s="19" t="s">
        <v>42</v>
      </c>
      <c r="D14" s="15">
        <f t="shared" si="2"/>
        <v>1</v>
      </c>
      <c r="E14" s="13">
        <f t="shared" si="3"/>
        <v>1</v>
      </c>
      <c r="F14" s="13">
        <f t="shared" si="4"/>
        <v>-1</v>
      </c>
      <c r="G14" s="13">
        <f t="shared" si="5"/>
        <v>1</v>
      </c>
      <c r="H14" s="13">
        <f t="shared" si="6"/>
        <v>-1</v>
      </c>
      <c r="J14" s="9" t="s">
        <v>42</v>
      </c>
      <c r="K14" s="9">
        <f t="shared" si="8"/>
        <v>1</v>
      </c>
      <c r="L14" s="9">
        <f t="shared" si="7"/>
        <v>-1</v>
      </c>
    </row>
    <row r="15" spans="1:12" ht="24" x14ac:dyDescent="0.25">
      <c r="A15" s="3" t="s">
        <v>7</v>
      </c>
      <c r="B15" s="13">
        <v>3</v>
      </c>
      <c r="C15" s="19" t="s">
        <v>40</v>
      </c>
      <c r="D15" s="15">
        <f t="shared" si="2"/>
        <v>3</v>
      </c>
      <c r="E15" s="13">
        <f t="shared" si="3"/>
        <v>2</v>
      </c>
      <c r="F15" s="13">
        <f t="shared" si="4"/>
        <v>0</v>
      </c>
      <c r="G15" s="13">
        <f t="shared" si="5"/>
        <v>6</v>
      </c>
      <c r="H15" s="13">
        <f t="shared" si="6"/>
        <v>0</v>
      </c>
      <c r="J15" s="9" t="s">
        <v>43</v>
      </c>
      <c r="K15" s="9">
        <v>0</v>
      </c>
      <c r="L15" s="9">
        <f t="shared" si="7"/>
        <v>-2</v>
      </c>
    </row>
    <row r="16" spans="1:12" ht="24" x14ac:dyDescent="0.25">
      <c r="A16" s="3" t="s">
        <v>8</v>
      </c>
      <c r="B16" s="13">
        <v>3</v>
      </c>
      <c r="C16" s="19" t="s">
        <v>40</v>
      </c>
      <c r="D16" s="15">
        <f t="shared" si="2"/>
        <v>3</v>
      </c>
      <c r="E16" s="13">
        <f t="shared" si="3"/>
        <v>2</v>
      </c>
      <c r="F16" s="13">
        <f t="shared" si="4"/>
        <v>0</v>
      </c>
      <c r="G16" s="13">
        <f t="shared" si="5"/>
        <v>6</v>
      </c>
      <c r="H16" s="13">
        <f t="shared" si="6"/>
        <v>0</v>
      </c>
      <c r="J16" s="6" t="s">
        <v>47</v>
      </c>
      <c r="K16" s="9">
        <v>0</v>
      </c>
      <c r="L16" s="6">
        <v>0</v>
      </c>
    </row>
    <row r="17" spans="1:8" ht="24" x14ac:dyDescent="0.25">
      <c r="A17" s="3" t="s">
        <v>9</v>
      </c>
      <c r="B17" s="13">
        <v>1</v>
      </c>
      <c r="C17" s="20" t="s">
        <v>40</v>
      </c>
      <c r="D17" s="15">
        <f t="shared" si="2"/>
        <v>1</v>
      </c>
      <c r="E17" s="13">
        <f t="shared" si="3"/>
        <v>2</v>
      </c>
      <c r="F17" s="13">
        <f t="shared" si="4"/>
        <v>0</v>
      </c>
      <c r="G17" s="13">
        <f t="shared" si="5"/>
        <v>2</v>
      </c>
      <c r="H17" s="13">
        <f t="shared" si="6"/>
        <v>0</v>
      </c>
    </row>
    <row r="18" spans="1:8" ht="24" x14ac:dyDescent="0.25">
      <c r="A18" s="3" t="s">
        <v>10</v>
      </c>
      <c r="B18" s="13">
        <v>3</v>
      </c>
      <c r="C18" s="19" t="s">
        <v>39</v>
      </c>
      <c r="D18" s="15">
        <f t="shared" si="2"/>
        <v>3</v>
      </c>
      <c r="E18" s="13">
        <f t="shared" si="3"/>
        <v>2.5</v>
      </c>
      <c r="F18" s="13">
        <f t="shared" si="4"/>
        <v>0.5</v>
      </c>
      <c r="G18" s="13">
        <f t="shared" si="5"/>
        <v>7.5</v>
      </c>
      <c r="H18" s="13">
        <f t="shared" si="6"/>
        <v>1.5</v>
      </c>
    </row>
    <row r="19" spans="1:8" ht="24" x14ac:dyDescent="0.25">
      <c r="A19" s="3" t="s">
        <v>11</v>
      </c>
      <c r="B19" s="13">
        <v>3</v>
      </c>
      <c r="C19" s="19" t="s">
        <v>41</v>
      </c>
      <c r="D19" s="15">
        <f t="shared" si="2"/>
        <v>3</v>
      </c>
      <c r="E19" s="13">
        <f t="shared" si="3"/>
        <v>1.5</v>
      </c>
      <c r="F19" s="13">
        <f t="shared" si="4"/>
        <v>-0.5</v>
      </c>
      <c r="G19" s="13">
        <f t="shared" si="5"/>
        <v>4.5</v>
      </c>
      <c r="H19" s="13">
        <f t="shared" si="6"/>
        <v>-1.5</v>
      </c>
    </row>
    <row r="20" spans="1:8" ht="24" x14ac:dyDescent="0.25">
      <c r="A20" s="3" t="s">
        <v>12</v>
      </c>
      <c r="B20" s="13">
        <v>1</v>
      </c>
      <c r="C20" s="19" t="s">
        <v>40</v>
      </c>
      <c r="D20" s="15">
        <f t="shared" si="2"/>
        <v>1</v>
      </c>
      <c r="E20" s="13">
        <f t="shared" si="3"/>
        <v>2</v>
      </c>
      <c r="F20" s="13">
        <f t="shared" si="4"/>
        <v>0</v>
      </c>
      <c r="G20" s="13">
        <f t="shared" si="5"/>
        <v>2</v>
      </c>
      <c r="H20" s="13">
        <f t="shared" si="6"/>
        <v>0</v>
      </c>
    </row>
    <row r="21" spans="1:8" ht="24" x14ac:dyDescent="0.25">
      <c r="A21" s="3" t="s">
        <v>13</v>
      </c>
      <c r="B21" s="13">
        <v>3</v>
      </c>
      <c r="C21" s="19" t="s">
        <v>39</v>
      </c>
      <c r="D21" s="15">
        <f t="shared" si="2"/>
        <v>3</v>
      </c>
      <c r="E21" s="13">
        <f t="shared" si="3"/>
        <v>2.5</v>
      </c>
      <c r="F21" s="13">
        <f t="shared" si="4"/>
        <v>0.5</v>
      </c>
      <c r="G21" s="13">
        <f t="shared" si="5"/>
        <v>7.5</v>
      </c>
      <c r="H21" s="13">
        <f t="shared" si="6"/>
        <v>1.5</v>
      </c>
    </row>
    <row r="22" spans="1:8" ht="24" x14ac:dyDescent="0.25">
      <c r="A22" s="3" t="s">
        <v>14</v>
      </c>
      <c r="B22" s="13">
        <v>1</v>
      </c>
      <c r="C22" s="19" t="s">
        <v>40</v>
      </c>
      <c r="D22" s="15">
        <f t="shared" si="2"/>
        <v>1</v>
      </c>
      <c r="E22" s="13">
        <f t="shared" si="3"/>
        <v>2</v>
      </c>
      <c r="F22" s="13">
        <f t="shared" si="4"/>
        <v>0</v>
      </c>
      <c r="G22" s="13">
        <f t="shared" si="5"/>
        <v>2</v>
      </c>
      <c r="H22" s="13">
        <f t="shared" si="6"/>
        <v>0</v>
      </c>
    </row>
    <row r="23" spans="1:8" ht="24" x14ac:dyDescent="0.25">
      <c r="A23" s="5" t="s">
        <v>15</v>
      </c>
      <c r="B23" s="13">
        <v>3</v>
      </c>
      <c r="C23" s="19" t="s">
        <v>40</v>
      </c>
      <c r="D23" s="15">
        <f t="shared" si="2"/>
        <v>3</v>
      </c>
      <c r="E23" s="13">
        <f t="shared" si="3"/>
        <v>2</v>
      </c>
      <c r="F23" s="13">
        <f t="shared" si="4"/>
        <v>0</v>
      </c>
      <c r="G23" s="13">
        <f t="shared" si="5"/>
        <v>6</v>
      </c>
      <c r="H23" s="13">
        <f t="shared" si="6"/>
        <v>0</v>
      </c>
    </row>
    <row r="24" spans="1:8" ht="24" x14ac:dyDescent="0.25">
      <c r="A24" s="3" t="s">
        <v>16</v>
      </c>
      <c r="B24" s="13">
        <v>1</v>
      </c>
      <c r="C24" s="19" t="s">
        <v>39</v>
      </c>
      <c r="D24" s="15">
        <f t="shared" si="2"/>
        <v>1</v>
      </c>
      <c r="E24" s="13">
        <f t="shared" si="3"/>
        <v>2.5</v>
      </c>
      <c r="F24" s="13">
        <f t="shared" si="4"/>
        <v>0.5</v>
      </c>
      <c r="G24" s="13">
        <f t="shared" si="5"/>
        <v>2.5</v>
      </c>
      <c r="H24" s="13">
        <f t="shared" si="6"/>
        <v>0.5</v>
      </c>
    </row>
    <row r="25" spans="1:8" ht="24" x14ac:dyDescent="0.25">
      <c r="A25" s="3" t="s">
        <v>17</v>
      </c>
      <c r="B25" s="13">
        <v>4</v>
      </c>
      <c r="C25" s="19" t="s">
        <v>36</v>
      </c>
      <c r="D25" s="15">
        <f t="shared" si="2"/>
        <v>4</v>
      </c>
      <c r="E25" s="13">
        <f t="shared" si="3"/>
        <v>4</v>
      </c>
      <c r="F25" s="13">
        <f t="shared" si="4"/>
        <v>2</v>
      </c>
      <c r="G25" s="13">
        <f t="shared" si="5"/>
        <v>16</v>
      </c>
      <c r="H25" s="13">
        <f t="shared" si="6"/>
        <v>8</v>
      </c>
    </row>
    <row r="26" spans="1:8" ht="24" x14ac:dyDescent="0.25">
      <c r="A26" s="3" t="s">
        <v>18</v>
      </c>
      <c r="B26" s="13">
        <v>3</v>
      </c>
      <c r="C26" s="19" t="s">
        <v>40</v>
      </c>
      <c r="D26" s="15">
        <f t="shared" si="2"/>
        <v>3</v>
      </c>
      <c r="E26" s="13">
        <f t="shared" si="3"/>
        <v>2</v>
      </c>
      <c r="F26" s="13">
        <f t="shared" si="4"/>
        <v>0</v>
      </c>
      <c r="G26" s="13">
        <f t="shared" si="5"/>
        <v>6</v>
      </c>
      <c r="H26" s="13">
        <f t="shared" si="6"/>
        <v>0</v>
      </c>
    </row>
    <row r="27" spans="1:8" ht="24" x14ac:dyDescent="0.25">
      <c r="A27" s="3" t="s">
        <v>19</v>
      </c>
      <c r="B27" s="13">
        <v>3</v>
      </c>
      <c r="C27" s="19" t="s">
        <v>39</v>
      </c>
      <c r="D27" s="15">
        <f t="shared" si="2"/>
        <v>3</v>
      </c>
      <c r="E27" s="13">
        <f t="shared" si="3"/>
        <v>2.5</v>
      </c>
      <c r="F27" s="13">
        <f t="shared" si="4"/>
        <v>0.5</v>
      </c>
      <c r="G27" s="13">
        <f t="shared" si="5"/>
        <v>7.5</v>
      </c>
      <c r="H27" s="13">
        <f t="shared" si="6"/>
        <v>1.5</v>
      </c>
    </row>
    <row r="28" spans="1:8" ht="24" x14ac:dyDescent="0.25">
      <c r="A28" s="3" t="s">
        <v>20</v>
      </c>
      <c r="B28" s="13">
        <v>3</v>
      </c>
      <c r="C28" s="19" t="s">
        <v>41</v>
      </c>
      <c r="D28" s="15">
        <f t="shared" si="2"/>
        <v>3</v>
      </c>
      <c r="E28" s="13">
        <f t="shared" si="3"/>
        <v>1.5</v>
      </c>
      <c r="F28" s="13">
        <f t="shared" si="4"/>
        <v>-0.5</v>
      </c>
      <c r="G28" s="13">
        <f t="shared" si="5"/>
        <v>4.5</v>
      </c>
      <c r="H28" s="13">
        <f t="shared" si="6"/>
        <v>-1.5</v>
      </c>
    </row>
    <row r="29" spans="1:8" ht="24" x14ac:dyDescent="0.25">
      <c r="A29" s="3" t="s">
        <v>21</v>
      </c>
      <c r="B29" s="13">
        <v>1</v>
      </c>
      <c r="C29" s="19" t="s">
        <v>40</v>
      </c>
      <c r="D29" s="15">
        <f t="shared" si="2"/>
        <v>1</v>
      </c>
      <c r="E29" s="13">
        <f t="shared" si="3"/>
        <v>2</v>
      </c>
      <c r="F29" s="13">
        <f t="shared" si="4"/>
        <v>0</v>
      </c>
      <c r="G29" s="13">
        <f t="shared" si="5"/>
        <v>2</v>
      </c>
      <c r="H29" s="13">
        <f t="shared" si="6"/>
        <v>0</v>
      </c>
    </row>
    <row r="30" spans="1:8" ht="24" x14ac:dyDescent="0.25">
      <c r="A30" s="3" t="s">
        <v>22</v>
      </c>
      <c r="B30" s="13">
        <v>4</v>
      </c>
      <c r="C30" s="19" t="s">
        <v>40</v>
      </c>
      <c r="D30" s="15">
        <f t="shared" si="2"/>
        <v>4</v>
      </c>
      <c r="E30" s="13">
        <f t="shared" si="3"/>
        <v>2</v>
      </c>
      <c r="F30" s="13">
        <f t="shared" si="4"/>
        <v>0</v>
      </c>
      <c r="G30" s="13">
        <f t="shared" si="5"/>
        <v>8</v>
      </c>
      <c r="H30" s="13">
        <f t="shared" si="6"/>
        <v>0</v>
      </c>
    </row>
    <row r="31" spans="1:8" ht="24" x14ac:dyDescent="0.25">
      <c r="A31" s="3" t="s">
        <v>23</v>
      </c>
      <c r="B31" s="13">
        <v>4</v>
      </c>
      <c r="C31" s="19" t="s">
        <v>39</v>
      </c>
      <c r="D31" s="15">
        <f t="shared" si="2"/>
        <v>4</v>
      </c>
      <c r="E31" s="13">
        <f t="shared" si="3"/>
        <v>2.5</v>
      </c>
      <c r="F31" s="13">
        <f t="shared" si="4"/>
        <v>0.5</v>
      </c>
      <c r="G31" s="13">
        <f t="shared" si="5"/>
        <v>10</v>
      </c>
      <c r="H31" s="13">
        <f t="shared" si="6"/>
        <v>2</v>
      </c>
    </row>
    <row r="32" spans="1:8" ht="24" x14ac:dyDescent="0.25">
      <c r="A32" s="3" t="s">
        <v>24</v>
      </c>
      <c r="B32" s="13">
        <v>3</v>
      </c>
      <c r="C32" s="19" t="s">
        <v>37</v>
      </c>
      <c r="D32" s="15">
        <f t="shared" si="2"/>
        <v>3</v>
      </c>
      <c r="E32" s="13">
        <f t="shared" si="3"/>
        <v>3</v>
      </c>
      <c r="F32" s="13">
        <f t="shared" si="4"/>
        <v>1</v>
      </c>
      <c r="G32" s="13">
        <f t="shared" si="5"/>
        <v>9</v>
      </c>
      <c r="H32" s="13">
        <f t="shared" si="6"/>
        <v>3</v>
      </c>
    </row>
    <row r="33" spans="1:8" ht="24" x14ac:dyDescent="0.25">
      <c r="A33" s="3" t="s">
        <v>25</v>
      </c>
      <c r="B33" s="13">
        <v>3</v>
      </c>
      <c r="C33" s="19" t="s">
        <v>40</v>
      </c>
      <c r="D33" s="15">
        <f t="shared" si="2"/>
        <v>3</v>
      </c>
      <c r="E33" s="13">
        <f t="shared" si="3"/>
        <v>2</v>
      </c>
      <c r="F33" s="13">
        <f t="shared" si="4"/>
        <v>0</v>
      </c>
      <c r="G33" s="13">
        <f t="shared" si="5"/>
        <v>6</v>
      </c>
      <c r="H33" s="13">
        <f t="shared" si="6"/>
        <v>0</v>
      </c>
    </row>
    <row r="34" spans="1:8" ht="24" x14ac:dyDescent="0.25">
      <c r="A34" s="3" t="s">
        <v>26</v>
      </c>
      <c r="B34" s="13">
        <v>1</v>
      </c>
      <c r="C34" s="19" t="s">
        <v>36</v>
      </c>
      <c r="D34" s="15">
        <f t="shared" si="2"/>
        <v>1</v>
      </c>
      <c r="E34" s="13">
        <f t="shared" si="3"/>
        <v>4</v>
      </c>
      <c r="F34" s="13">
        <f t="shared" si="4"/>
        <v>2</v>
      </c>
      <c r="G34" s="13">
        <f t="shared" si="5"/>
        <v>4</v>
      </c>
      <c r="H34" s="13">
        <f t="shared" si="6"/>
        <v>2</v>
      </c>
    </row>
    <row r="35" spans="1:8" ht="24" x14ac:dyDescent="0.25">
      <c r="A35" s="3" t="s">
        <v>27</v>
      </c>
      <c r="B35" s="13">
        <v>1</v>
      </c>
      <c r="C35" s="19" t="s">
        <v>36</v>
      </c>
      <c r="D35" s="15">
        <f t="shared" si="2"/>
        <v>1</v>
      </c>
      <c r="E35" s="13">
        <f t="shared" si="3"/>
        <v>4</v>
      </c>
      <c r="F35" s="13">
        <f t="shared" si="4"/>
        <v>2</v>
      </c>
      <c r="G35" s="13">
        <f t="shared" si="5"/>
        <v>4</v>
      </c>
      <c r="H35" s="13">
        <f t="shared" si="6"/>
        <v>2</v>
      </c>
    </row>
    <row r="36" spans="1:8" ht="24" x14ac:dyDescent="0.25">
      <c r="A36" s="3" t="s">
        <v>28</v>
      </c>
      <c r="B36" s="13">
        <v>1</v>
      </c>
      <c r="C36" s="19" t="s">
        <v>62</v>
      </c>
      <c r="D36" s="15">
        <f t="shared" si="2"/>
        <v>0</v>
      </c>
      <c r="E36" s="13">
        <f t="shared" si="3"/>
        <v>0</v>
      </c>
      <c r="F36" s="13">
        <f t="shared" si="4"/>
        <v>0</v>
      </c>
      <c r="G36" s="13">
        <f t="shared" si="5"/>
        <v>0</v>
      </c>
      <c r="H36" s="13">
        <f t="shared" si="6"/>
        <v>0</v>
      </c>
    </row>
    <row r="37" spans="1:8" ht="24" x14ac:dyDescent="0.25">
      <c r="A37" s="4" t="s">
        <v>60</v>
      </c>
      <c r="B37" s="13">
        <f>SUM(B8:B36)</f>
        <v>71</v>
      </c>
      <c r="C37" s="13"/>
      <c r="D37" s="13">
        <f>SUM(D8:D36)</f>
        <v>70</v>
      </c>
      <c r="E37" s="13"/>
      <c r="F37" s="13"/>
      <c r="G37" s="13">
        <f>SUM(G8:G36)</f>
        <v>147.5</v>
      </c>
      <c r="H37" s="13">
        <f>SUM(H8:H36)</f>
        <v>7.5</v>
      </c>
    </row>
    <row r="38" spans="1:8" ht="24" x14ac:dyDescent="0.25">
      <c r="A38" s="8" t="s">
        <v>44</v>
      </c>
      <c r="B38" s="16">
        <f>G37/D37</f>
        <v>2.1071428571428572</v>
      </c>
      <c r="C38" s="17"/>
      <c r="D38" s="17"/>
      <c r="E38" s="13"/>
      <c r="F38" s="13"/>
      <c r="G38" s="13"/>
      <c r="H38" s="13"/>
    </row>
    <row r="39" spans="1:8" ht="24" x14ac:dyDescent="0.25">
      <c r="A39" s="8" t="s">
        <v>45</v>
      </c>
      <c r="B39" s="17">
        <f>H37</f>
        <v>7.5</v>
      </c>
      <c r="C39" s="18"/>
      <c r="D39" s="18"/>
      <c r="E39" s="13"/>
      <c r="F39" s="13"/>
      <c r="G39" s="13"/>
      <c r="H39" s="13"/>
    </row>
    <row r="40" spans="1:8" x14ac:dyDescent="0.25">
      <c r="A40" t="s">
        <v>53</v>
      </c>
    </row>
    <row r="41" spans="1:8" x14ac:dyDescent="0.25">
      <c r="A41" t="s">
        <v>54</v>
      </c>
    </row>
    <row r="42" spans="1:8" x14ac:dyDescent="0.25">
      <c r="A42" t="s">
        <v>55</v>
      </c>
    </row>
    <row r="43" spans="1:8" x14ac:dyDescent="0.25">
      <c r="A43" t="s">
        <v>61</v>
      </c>
    </row>
    <row r="45" spans="1:8" ht="12" customHeight="1" x14ac:dyDescent="0.25"/>
  </sheetData>
  <sheetProtection password="CC3D" sheet="1" objects="1" scenarios="1"/>
  <mergeCells count="1">
    <mergeCell ref="J5:L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25" zoomScaleNormal="100" workbookViewId="0">
      <selection activeCell="C13" sqref="C13"/>
    </sheetView>
  </sheetViews>
  <sheetFormatPr defaultRowHeight="15" x14ac:dyDescent="0.25"/>
  <cols>
    <col min="1" max="1" width="64.28515625" bestFit="1" customWidth="1"/>
    <col min="2" max="2" width="13.42578125" style="12" bestFit="1" customWidth="1"/>
    <col min="3" max="3" width="13.42578125" style="12" customWidth="1"/>
    <col min="4" max="4" width="24.140625" style="12" bestFit="1" customWidth="1"/>
    <col min="5" max="5" width="12.7109375" style="12" bestFit="1" customWidth="1"/>
    <col min="6" max="6" width="11" style="12" bestFit="1" customWidth="1"/>
    <col min="7" max="7" width="15.85546875" style="12" bestFit="1" customWidth="1"/>
    <col min="8" max="8" width="12.7109375" style="12" customWidth="1"/>
    <col min="11" max="12" width="12.7109375" bestFit="1" customWidth="1"/>
  </cols>
  <sheetData>
    <row r="1" spans="1:12" x14ac:dyDescent="0.25">
      <c r="A1" t="s">
        <v>29</v>
      </c>
      <c r="J1" s="10" t="s">
        <v>33</v>
      </c>
      <c r="K1" s="10"/>
      <c r="L1" s="10"/>
    </row>
    <row r="2" spans="1:12" x14ac:dyDescent="0.25">
      <c r="A2" s="7" t="s">
        <v>58</v>
      </c>
      <c r="B2" s="11"/>
      <c r="C2" s="11"/>
      <c r="D2" s="11"/>
    </row>
    <row r="3" spans="1:12" x14ac:dyDescent="0.25">
      <c r="A3" s="7" t="s">
        <v>51</v>
      </c>
      <c r="B3" s="11"/>
      <c r="C3" s="11"/>
      <c r="D3" s="11"/>
    </row>
    <row r="4" spans="1:12" x14ac:dyDescent="0.25">
      <c r="A4" s="21" t="s">
        <v>57</v>
      </c>
    </row>
    <row r="5" spans="1:12" x14ac:dyDescent="0.25">
      <c r="A5" s="21" t="s">
        <v>56</v>
      </c>
      <c r="J5" s="10" t="s">
        <v>33</v>
      </c>
      <c r="K5" s="10"/>
      <c r="L5" s="10"/>
    </row>
    <row r="6" spans="1:12" x14ac:dyDescent="0.25">
      <c r="J6" s="10" t="s">
        <v>33</v>
      </c>
      <c r="K6" s="10"/>
      <c r="L6" s="10"/>
    </row>
    <row r="7" spans="1:12" x14ac:dyDescent="0.25">
      <c r="A7" s="1" t="s">
        <v>30</v>
      </c>
      <c r="B7" s="13" t="s">
        <v>31</v>
      </c>
      <c r="C7" s="14" t="s">
        <v>32</v>
      </c>
      <c r="D7" s="15" t="s">
        <v>48</v>
      </c>
      <c r="E7" s="13" t="s">
        <v>35</v>
      </c>
      <c r="F7" s="13" t="s">
        <v>34</v>
      </c>
      <c r="G7" s="13" t="s">
        <v>46</v>
      </c>
      <c r="H7" s="13" t="s">
        <v>45</v>
      </c>
      <c r="J7" s="9" t="s">
        <v>32</v>
      </c>
      <c r="K7" s="9" t="s">
        <v>35</v>
      </c>
      <c r="L7" s="9" t="s">
        <v>34</v>
      </c>
    </row>
    <row r="8" spans="1:12" ht="24" x14ac:dyDescent="0.25">
      <c r="A8" s="2" t="s">
        <v>0</v>
      </c>
      <c r="B8" s="13">
        <v>3</v>
      </c>
      <c r="C8" s="19" t="s">
        <v>37</v>
      </c>
      <c r="D8" s="15">
        <f>IF(OR(C8="",C8="I",C8="W"),0,B8)</f>
        <v>3</v>
      </c>
      <c r="E8" s="13">
        <f t="shared" ref="E8:E36" si="0">IF(C8=$J$8,$K$8,IF(C8=$J$9,$K$9,IF(C8=$J$10,$K$10,IF(C8=$J$11,$K$11,IF(C8=$J$12,$K$12,IF(C8=$J$13,$K$13,IF(C8=$J$14,$K$14,IF(C8=$J$15,$K$15,$K$16))))))))</f>
        <v>3</v>
      </c>
      <c r="F8" s="13">
        <f t="shared" ref="F8:F36" si="1">IF(C8=$J$8,$L$8,IF(C8=$J$9,$L$9,IF(C8=$J$10,$L$10,IF(C8=$J$11,$L$11,IF(C8=$J$12,$L$12,IF(C8=$J$13,$L$13,IF(C8=$J$14,$L$14,IF(C8=$J$15,$L$15,$L$16))))))))</f>
        <v>1</v>
      </c>
      <c r="G8" s="13">
        <f t="shared" ref="G8:G36" si="2">D8*E8</f>
        <v>9</v>
      </c>
      <c r="H8" s="13">
        <f t="shared" ref="H8:H36" si="3">D8*F8</f>
        <v>3</v>
      </c>
      <c r="J8" s="9" t="s">
        <v>36</v>
      </c>
      <c r="K8" s="9">
        <v>4</v>
      </c>
      <c r="L8" s="9">
        <f>K8-2</f>
        <v>2</v>
      </c>
    </row>
    <row r="9" spans="1:12" ht="24" x14ac:dyDescent="0.25">
      <c r="A9" s="2" t="s">
        <v>1</v>
      </c>
      <c r="B9" s="13">
        <v>4</v>
      </c>
      <c r="C9" s="19" t="s">
        <v>41</v>
      </c>
      <c r="D9" s="15">
        <f t="shared" ref="D9:D36" si="4">IF(OR(C9="",C9="I",C9="W"),0,B9)</f>
        <v>4</v>
      </c>
      <c r="E9" s="13">
        <f t="shared" ref="E9:E36" si="5">IF(C9=$J$8,$K$8,IF(C9=$J$9,$K$9,IF(C9=$J$10,$K$10,IF(C9=$J$11,$K$11,IF(C9=$J$12,$K$12,IF(C9=$J$13,$K$13,IF(C9=$J$14,$K$14,IF(C9=$J$15,$K$15,$K$16))))))))</f>
        <v>1.5</v>
      </c>
      <c r="F9" s="13">
        <f t="shared" ref="F9:F36" si="6">IF(C9=$J$8,$L$8,IF(C9=$J$9,$L$9,IF(C9=$J$10,$L$10,IF(C9=$J$11,$L$11,IF(C9=$J$12,$L$12,IF(C9=$J$13,$L$13,IF(C9=$J$14,$L$14,IF(C9=$J$15,$L$15,$L$16))))))))</f>
        <v>-0.5</v>
      </c>
      <c r="G9" s="13">
        <f t="shared" ref="G9:G36" si="7">D9*E9</f>
        <v>6</v>
      </c>
      <c r="H9" s="13">
        <f t="shared" ref="H9:H36" si="8">D9*F9</f>
        <v>-2</v>
      </c>
      <c r="J9" s="9" t="s">
        <v>38</v>
      </c>
      <c r="K9" s="9">
        <f>K8-0.5</f>
        <v>3.5</v>
      </c>
      <c r="L9" s="9">
        <f t="shared" ref="L9:L15" si="9">K9-2</f>
        <v>1.5</v>
      </c>
    </row>
    <row r="10" spans="1:12" ht="24" x14ac:dyDescent="0.25">
      <c r="A10" s="2" t="s">
        <v>2</v>
      </c>
      <c r="B10" s="13">
        <v>3</v>
      </c>
      <c r="C10" s="19" t="s">
        <v>42</v>
      </c>
      <c r="D10" s="15">
        <f t="shared" si="4"/>
        <v>3</v>
      </c>
      <c r="E10" s="13">
        <f t="shared" si="5"/>
        <v>1</v>
      </c>
      <c r="F10" s="13">
        <f t="shared" si="6"/>
        <v>-1</v>
      </c>
      <c r="G10" s="13">
        <f t="shared" si="7"/>
        <v>3</v>
      </c>
      <c r="H10" s="13">
        <f t="shared" si="8"/>
        <v>-3</v>
      </c>
      <c r="J10" s="9" t="s">
        <v>37</v>
      </c>
      <c r="K10" s="9">
        <f t="shared" ref="K10:K14" si="10">K9-0.5</f>
        <v>3</v>
      </c>
      <c r="L10" s="9">
        <f t="shared" si="9"/>
        <v>1</v>
      </c>
    </row>
    <row r="11" spans="1:12" ht="24" x14ac:dyDescent="0.25">
      <c r="A11" s="2" t="s">
        <v>3</v>
      </c>
      <c r="B11" s="13">
        <v>3</v>
      </c>
      <c r="C11" s="19" t="s">
        <v>40</v>
      </c>
      <c r="D11" s="15">
        <f t="shared" si="4"/>
        <v>3</v>
      </c>
      <c r="E11" s="13">
        <f t="shared" si="5"/>
        <v>2</v>
      </c>
      <c r="F11" s="13">
        <f t="shared" si="6"/>
        <v>0</v>
      </c>
      <c r="G11" s="13">
        <f t="shared" si="7"/>
        <v>6</v>
      </c>
      <c r="H11" s="13">
        <f t="shared" si="8"/>
        <v>0</v>
      </c>
      <c r="J11" s="9" t="s">
        <v>39</v>
      </c>
      <c r="K11" s="9">
        <f t="shared" si="10"/>
        <v>2.5</v>
      </c>
      <c r="L11" s="9">
        <f t="shared" si="9"/>
        <v>0.5</v>
      </c>
    </row>
    <row r="12" spans="1:12" ht="24" x14ac:dyDescent="0.25">
      <c r="A12" s="3" t="s">
        <v>4</v>
      </c>
      <c r="B12" s="13">
        <v>1</v>
      </c>
      <c r="C12" s="19" t="s">
        <v>36</v>
      </c>
      <c r="D12" s="15">
        <f t="shared" si="4"/>
        <v>1</v>
      </c>
      <c r="E12" s="13">
        <f t="shared" si="5"/>
        <v>4</v>
      </c>
      <c r="F12" s="13">
        <f t="shared" si="6"/>
        <v>2</v>
      </c>
      <c r="G12" s="13">
        <f t="shared" si="7"/>
        <v>4</v>
      </c>
      <c r="H12" s="13">
        <f t="shared" si="8"/>
        <v>2</v>
      </c>
      <c r="J12" s="9" t="s">
        <v>40</v>
      </c>
      <c r="K12" s="9">
        <f t="shared" si="10"/>
        <v>2</v>
      </c>
      <c r="L12" s="9">
        <f t="shared" si="9"/>
        <v>0</v>
      </c>
    </row>
    <row r="13" spans="1:12" ht="24" x14ac:dyDescent="0.25">
      <c r="A13" s="3" t="s">
        <v>5</v>
      </c>
      <c r="B13" s="13">
        <v>3</v>
      </c>
      <c r="C13" s="19" t="s">
        <v>41</v>
      </c>
      <c r="D13" s="15">
        <f t="shared" si="4"/>
        <v>3</v>
      </c>
      <c r="E13" s="13">
        <f t="shared" si="5"/>
        <v>1.5</v>
      </c>
      <c r="F13" s="13">
        <f t="shared" si="6"/>
        <v>-0.5</v>
      </c>
      <c r="G13" s="13">
        <f t="shared" si="7"/>
        <v>4.5</v>
      </c>
      <c r="H13" s="13">
        <f t="shared" si="8"/>
        <v>-1.5</v>
      </c>
      <c r="J13" s="9" t="s">
        <v>41</v>
      </c>
      <c r="K13" s="9">
        <f t="shared" si="10"/>
        <v>1.5</v>
      </c>
      <c r="L13" s="9">
        <f t="shared" si="9"/>
        <v>-0.5</v>
      </c>
    </row>
    <row r="14" spans="1:12" ht="24" x14ac:dyDescent="0.25">
      <c r="A14" s="3" t="s">
        <v>6</v>
      </c>
      <c r="B14" s="13">
        <v>1</v>
      </c>
      <c r="C14" s="19" t="s">
        <v>40</v>
      </c>
      <c r="D14" s="15">
        <f t="shared" si="4"/>
        <v>1</v>
      </c>
      <c r="E14" s="13">
        <f t="shared" si="5"/>
        <v>2</v>
      </c>
      <c r="F14" s="13">
        <f t="shared" si="6"/>
        <v>0</v>
      </c>
      <c r="G14" s="13">
        <f t="shared" si="7"/>
        <v>2</v>
      </c>
      <c r="H14" s="13">
        <f t="shared" si="8"/>
        <v>0</v>
      </c>
      <c r="J14" s="9" t="s">
        <v>42</v>
      </c>
      <c r="K14" s="9">
        <f t="shared" si="10"/>
        <v>1</v>
      </c>
      <c r="L14" s="9">
        <f t="shared" si="9"/>
        <v>-1</v>
      </c>
    </row>
    <row r="15" spans="1:12" ht="24" x14ac:dyDescent="0.25">
      <c r="A15" s="3" t="s">
        <v>7</v>
      </c>
      <c r="B15" s="13">
        <v>3</v>
      </c>
      <c r="C15" s="19" t="s">
        <v>40</v>
      </c>
      <c r="D15" s="15">
        <f t="shared" si="4"/>
        <v>3</v>
      </c>
      <c r="E15" s="13">
        <f t="shared" si="5"/>
        <v>2</v>
      </c>
      <c r="F15" s="13">
        <f t="shared" si="6"/>
        <v>0</v>
      </c>
      <c r="G15" s="13">
        <f t="shared" si="7"/>
        <v>6</v>
      </c>
      <c r="H15" s="13">
        <f t="shared" si="8"/>
        <v>0</v>
      </c>
      <c r="J15" s="9" t="s">
        <v>43</v>
      </c>
      <c r="K15" s="9">
        <v>0</v>
      </c>
      <c r="L15" s="9">
        <f t="shared" si="9"/>
        <v>-2</v>
      </c>
    </row>
    <row r="16" spans="1:12" ht="24" x14ac:dyDescent="0.25">
      <c r="A16" s="3" t="s">
        <v>8</v>
      </c>
      <c r="B16" s="13">
        <v>3</v>
      </c>
      <c r="C16" s="19" t="s">
        <v>40</v>
      </c>
      <c r="D16" s="15">
        <f t="shared" si="4"/>
        <v>3</v>
      </c>
      <c r="E16" s="13">
        <f t="shared" si="5"/>
        <v>2</v>
      </c>
      <c r="F16" s="13">
        <f t="shared" si="6"/>
        <v>0</v>
      </c>
      <c r="G16" s="13">
        <f t="shared" si="7"/>
        <v>6</v>
      </c>
      <c r="H16" s="13">
        <f t="shared" si="8"/>
        <v>0</v>
      </c>
      <c r="J16" s="6" t="s">
        <v>47</v>
      </c>
      <c r="K16" s="9">
        <v>0</v>
      </c>
      <c r="L16" s="6">
        <v>0</v>
      </c>
    </row>
    <row r="17" spans="1:8" ht="24" x14ac:dyDescent="0.25">
      <c r="A17" s="3" t="s">
        <v>9</v>
      </c>
      <c r="B17" s="13">
        <v>1</v>
      </c>
      <c r="C17" s="19" t="s">
        <v>40</v>
      </c>
      <c r="D17" s="15">
        <f t="shared" si="4"/>
        <v>1</v>
      </c>
      <c r="E17" s="13">
        <f t="shared" si="5"/>
        <v>2</v>
      </c>
      <c r="F17" s="13">
        <f t="shared" si="6"/>
        <v>0</v>
      </c>
      <c r="G17" s="13">
        <f t="shared" si="7"/>
        <v>2</v>
      </c>
      <c r="H17" s="13">
        <f t="shared" si="8"/>
        <v>0</v>
      </c>
    </row>
    <row r="18" spans="1:8" ht="24" x14ac:dyDescent="0.25">
      <c r="A18" s="3" t="s">
        <v>10</v>
      </c>
      <c r="B18" s="13">
        <v>3</v>
      </c>
      <c r="C18" s="19" t="s">
        <v>40</v>
      </c>
      <c r="D18" s="15">
        <f t="shared" si="4"/>
        <v>3</v>
      </c>
      <c r="E18" s="13">
        <f t="shared" si="5"/>
        <v>2</v>
      </c>
      <c r="F18" s="13">
        <f t="shared" si="6"/>
        <v>0</v>
      </c>
      <c r="G18" s="13">
        <f t="shared" si="7"/>
        <v>6</v>
      </c>
      <c r="H18" s="13">
        <f t="shared" si="8"/>
        <v>0</v>
      </c>
    </row>
    <row r="19" spans="1:8" ht="24" x14ac:dyDescent="0.25">
      <c r="A19" s="3" t="s">
        <v>11</v>
      </c>
      <c r="B19" s="13">
        <v>3</v>
      </c>
      <c r="C19" s="19" t="s">
        <v>43</v>
      </c>
      <c r="D19" s="15">
        <f t="shared" si="4"/>
        <v>3</v>
      </c>
      <c r="E19" s="13">
        <f t="shared" si="5"/>
        <v>0</v>
      </c>
      <c r="F19" s="13">
        <f t="shared" si="6"/>
        <v>-2</v>
      </c>
      <c r="G19" s="13">
        <f t="shared" si="7"/>
        <v>0</v>
      </c>
      <c r="H19" s="13">
        <f t="shared" si="8"/>
        <v>-6</v>
      </c>
    </row>
    <row r="20" spans="1:8" ht="24" x14ac:dyDescent="0.25">
      <c r="A20" s="3" t="s">
        <v>12</v>
      </c>
      <c r="B20" s="13">
        <v>1</v>
      </c>
      <c r="C20" s="19" t="s">
        <v>43</v>
      </c>
      <c r="D20" s="15">
        <f t="shared" si="4"/>
        <v>1</v>
      </c>
      <c r="E20" s="13">
        <f t="shared" si="5"/>
        <v>0</v>
      </c>
      <c r="F20" s="13">
        <f t="shared" si="6"/>
        <v>-2</v>
      </c>
      <c r="G20" s="13">
        <f t="shared" si="7"/>
        <v>0</v>
      </c>
      <c r="H20" s="13">
        <f t="shared" si="8"/>
        <v>-2</v>
      </c>
    </row>
    <row r="21" spans="1:8" ht="24" x14ac:dyDescent="0.25">
      <c r="A21" s="3" t="s">
        <v>13</v>
      </c>
      <c r="B21" s="13">
        <v>3</v>
      </c>
      <c r="C21" s="19" t="s">
        <v>40</v>
      </c>
      <c r="D21" s="15">
        <f t="shared" si="4"/>
        <v>3</v>
      </c>
      <c r="E21" s="13">
        <f t="shared" si="5"/>
        <v>2</v>
      </c>
      <c r="F21" s="13">
        <f t="shared" si="6"/>
        <v>0</v>
      </c>
      <c r="G21" s="13">
        <f t="shared" si="7"/>
        <v>6</v>
      </c>
      <c r="H21" s="13">
        <f t="shared" si="8"/>
        <v>0</v>
      </c>
    </row>
    <row r="22" spans="1:8" ht="24" x14ac:dyDescent="0.25">
      <c r="A22" s="3" t="s">
        <v>14</v>
      </c>
      <c r="B22" s="13">
        <v>1</v>
      </c>
      <c r="C22" s="19" t="s">
        <v>42</v>
      </c>
      <c r="D22" s="15">
        <f t="shared" si="4"/>
        <v>1</v>
      </c>
      <c r="E22" s="13">
        <f t="shared" si="5"/>
        <v>1</v>
      </c>
      <c r="F22" s="13">
        <f t="shared" si="6"/>
        <v>-1</v>
      </c>
      <c r="G22" s="13">
        <f t="shared" si="7"/>
        <v>1</v>
      </c>
      <c r="H22" s="13">
        <f t="shared" si="8"/>
        <v>-1</v>
      </c>
    </row>
    <row r="23" spans="1:8" ht="24" x14ac:dyDescent="0.25">
      <c r="A23" s="5" t="s">
        <v>15</v>
      </c>
      <c r="B23" s="13">
        <v>3</v>
      </c>
      <c r="C23" s="19" t="s">
        <v>40</v>
      </c>
      <c r="D23" s="15">
        <f t="shared" si="4"/>
        <v>3</v>
      </c>
      <c r="E23" s="13">
        <f t="shared" si="5"/>
        <v>2</v>
      </c>
      <c r="F23" s="13">
        <f t="shared" si="6"/>
        <v>0</v>
      </c>
      <c r="G23" s="13">
        <f t="shared" si="7"/>
        <v>6</v>
      </c>
      <c r="H23" s="13">
        <f t="shared" si="8"/>
        <v>0</v>
      </c>
    </row>
    <row r="24" spans="1:8" ht="24" x14ac:dyDescent="0.25">
      <c r="A24" s="3" t="s">
        <v>16</v>
      </c>
      <c r="B24" s="13">
        <v>1</v>
      </c>
      <c r="C24" s="19" t="s">
        <v>39</v>
      </c>
      <c r="D24" s="15">
        <f t="shared" si="4"/>
        <v>1</v>
      </c>
      <c r="E24" s="13">
        <f t="shared" si="5"/>
        <v>2.5</v>
      </c>
      <c r="F24" s="13">
        <f t="shared" si="6"/>
        <v>0.5</v>
      </c>
      <c r="G24" s="13">
        <f t="shared" si="7"/>
        <v>2.5</v>
      </c>
      <c r="H24" s="13">
        <f t="shared" si="8"/>
        <v>0.5</v>
      </c>
    </row>
    <row r="25" spans="1:8" ht="24" x14ac:dyDescent="0.25">
      <c r="A25" s="3" t="s">
        <v>17</v>
      </c>
      <c r="B25" s="13">
        <v>4</v>
      </c>
      <c r="C25" s="19" t="s">
        <v>40</v>
      </c>
      <c r="D25" s="15">
        <f t="shared" si="4"/>
        <v>4</v>
      </c>
      <c r="E25" s="13">
        <f t="shared" si="5"/>
        <v>2</v>
      </c>
      <c r="F25" s="13">
        <f t="shared" si="6"/>
        <v>0</v>
      </c>
      <c r="G25" s="13">
        <f t="shared" si="7"/>
        <v>8</v>
      </c>
      <c r="H25" s="13">
        <f t="shared" si="8"/>
        <v>0</v>
      </c>
    </row>
    <row r="26" spans="1:8" ht="24" x14ac:dyDescent="0.25">
      <c r="A26" s="3" t="s">
        <v>18</v>
      </c>
      <c r="B26" s="13">
        <v>3</v>
      </c>
      <c r="C26" s="19" t="s">
        <v>41</v>
      </c>
      <c r="D26" s="15">
        <f t="shared" si="4"/>
        <v>3</v>
      </c>
      <c r="E26" s="13">
        <f t="shared" si="5"/>
        <v>1.5</v>
      </c>
      <c r="F26" s="13">
        <f t="shared" si="6"/>
        <v>-0.5</v>
      </c>
      <c r="G26" s="13">
        <f t="shared" si="7"/>
        <v>4.5</v>
      </c>
      <c r="H26" s="13">
        <f t="shared" si="8"/>
        <v>-1.5</v>
      </c>
    </row>
    <row r="27" spans="1:8" ht="24" x14ac:dyDescent="0.25">
      <c r="A27" s="3" t="s">
        <v>19</v>
      </c>
      <c r="B27" s="13">
        <v>3</v>
      </c>
      <c r="C27" s="19" t="s">
        <v>41</v>
      </c>
      <c r="D27" s="15">
        <f t="shared" si="4"/>
        <v>3</v>
      </c>
      <c r="E27" s="13">
        <f t="shared" si="5"/>
        <v>1.5</v>
      </c>
      <c r="F27" s="13">
        <f t="shared" si="6"/>
        <v>-0.5</v>
      </c>
      <c r="G27" s="13">
        <f t="shared" si="7"/>
        <v>4.5</v>
      </c>
      <c r="H27" s="13">
        <f t="shared" si="8"/>
        <v>-1.5</v>
      </c>
    </row>
    <row r="28" spans="1:8" ht="24" x14ac:dyDescent="0.25">
      <c r="A28" s="3" t="s">
        <v>20</v>
      </c>
      <c r="B28" s="13">
        <v>3</v>
      </c>
      <c r="C28" s="19" t="s">
        <v>40</v>
      </c>
      <c r="D28" s="15">
        <f t="shared" si="4"/>
        <v>3</v>
      </c>
      <c r="E28" s="13">
        <f t="shared" si="5"/>
        <v>2</v>
      </c>
      <c r="F28" s="13">
        <f t="shared" si="6"/>
        <v>0</v>
      </c>
      <c r="G28" s="13">
        <f t="shared" si="7"/>
        <v>6</v>
      </c>
      <c r="H28" s="13">
        <f t="shared" si="8"/>
        <v>0</v>
      </c>
    </row>
    <row r="29" spans="1:8" ht="24" x14ac:dyDescent="0.25">
      <c r="A29" s="3" t="s">
        <v>21</v>
      </c>
      <c r="B29" s="13">
        <v>1</v>
      </c>
      <c r="C29" s="19" t="s">
        <v>40</v>
      </c>
      <c r="D29" s="15">
        <f t="shared" si="4"/>
        <v>1</v>
      </c>
      <c r="E29" s="13">
        <f t="shared" si="5"/>
        <v>2</v>
      </c>
      <c r="F29" s="13">
        <f t="shared" si="6"/>
        <v>0</v>
      </c>
      <c r="G29" s="13">
        <f t="shared" si="7"/>
        <v>2</v>
      </c>
      <c r="H29" s="13">
        <f t="shared" si="8"/>
        <v>0</v>
      </c>
    </row>
    <row r="30" spans="1:8" ht="24" x14ac:dyDescent="0.25">
      <c r="A30" s="3" t="s">
        <v>22</v>
      </c>
      <c r="B30" s="13">
        <v>4</v>
      </c>
      <c r="C30" s="19" t="s">
        <v>41</v>
      </c>
      <c r="D30" s="15">
        <f t="shared" si="4"/>
        <v>4</v>
      </c>
      <c r="E30" s="13">
        <f t="shared" si="5"/>
        <v>1.5</v>
      </c>
      <c r="F30" s="13">
        <f t="shared" si="6"/>
        <v>-0.5</v>
      </c>
      <c r="G30" s="13">
        <f t="shared" si="7"/>
        <v>6</v>
      </c>
      <c r="H30" s="13">
        <f t="shared" si="8"/>
        <v>-2</v>
      </c>
    </row>
    <row r="31" spans="1:8" ht="24" x14ac:dyDescent="0.25">
      <c r="A31" s="3" t="s">
        <v>23</v>
      </c>
      <c r="B31" s="13">
        <v>4</v>
      </c>
      <c r="C31" s="19" t="s">
        <v>40</v>
      </c>
      <c r="D31" s="15">
        <f t="shared" si="4"/>
        <v>4</v>
      </c>
      <c r="E31" s="13">
        <f t="shared" si="5"/>
        <v>2</v>
      </c>
      <c r="F31" s="13">
        <f t="shared" si="6"/>
        <v>0</v>
      </c>
      <c r="G31" s="13">
        <f t="shared" si="7"/>
        <v>8</v>
      </c>
      <c r="H31" s="13">
        <f t="shared" si="8"/>
        <v>0</v>
      </c>
    </row>
    <row r="32" spans="1:8" ht="24" x14ac:dyDescent="0.25">
      <c r="A32" s="3" t="s">
        <v>24</v>
      </c>
      <c r="B32" s="13">
        <v>3</v>
      </c>
      <c r="C32" s="19" t="s">
        <v>38</v>
      </c>
      <c r="D32" s="15">
        <f t="shared" si="4"/>
        <v>3</v>
      </c>
      <c r="E32" s="13">
        <f t="shared" si="5"/>
        <v>3.5</v>
      </c>
      <c r="F32" s="13">
        <f t="shared" si="6"/>
        <v>1.5</v>
      </c>
      <c r="G32" s="13">
        <f t="shared" si="7"/>
        <v>10.5</v>
      </c>
      <c r="H32" s="13">
        <f t="shared" si="8"/>
        <v>4.5</v>
      </c>
    </row>
    <row r="33" spans="1:8" ht="24" x14ac:dyDescent="0.25">
      <c r="A33" s="3" t="s">
        <v>25</v>
      </c>
      <c r="B33" s="13">
        <v>3</v>
      </c>
      <c r="C33" s="19" t="s">
        <v>39</v>
      </c>
      <c r="D33" s="15">
        <f t="shared" si="4"/>
        <v>3</v>
      </c>
      <c r="E33" s="13">
        <f t="shared" si="5"/>
        <v>2.5</v>
      </c>
      <c r="F33" s="13">
        <f t="shared" si="6"/>
        <v>0.5</v>
      </c>
      <c r="G33" s="13">
        <f t="shared" si="7"/>
        <v>7.5</v>
      </c>
      <c r="H33" s="13">
        <f t="shared" si="8"/>
        <v>1.5</v>
      </c>
    </row>
    <row r="34" spans="1:8" ht="24" x14ac:dyDescent="0.25">
      <c r="A34" s="3" t="s">
        <v>26</v>
      </c>
      <c r="B34" s="13">
        <v>1</v>
      </c>
      <c r="C34" s="19" t="s">
        <v>36</v>
      </c>
      <c r="D34" s="15">
        <f t="shared" si="4"/>
        <v>1</v>
      </c>
      <c r="E34" s="13">
        <f t="shared" si="5"/>
        <v>4</v>
      </c>
      <c r="F34" s="13">
        <f t="shared" si="6"/>
        <v>2</v>
      </c>
      <c r="G34" s="13">
        <f t="shared" si="7"/>
        <v>4</v>
      </c>
      <c r="H34" s="13">
        <f t="shared" si="8"/>
        <v>2</v>
      </c>
    </row>
    <row r="35" spans="1:8" ht="24" x14ac:dyDescent="0.25">
      <c r="A35" s="3" t="s">
        <v>27</v>
      </c>
      <c r="B35" s="13">
        <v>1</v>
      </c>
      <c r="C35" s="19" t="s">
        <v>62</v>
      </c>
      <c r="D35" s="15">
        <f t="shared" si="4"/>
        <v>0</v>
      </c>
      <c r="E35" s="13">
        <f t="shared" si="5"/>
        <v>0</v>
      </c>
      <c r="F35" s="13">
        <f t="shared" si="6"/>
        <v>0</v>
      </c>
      <c r="G35" s="13">
        <f t="shared" si="7"/>
        <v>0</v>
      </c>
      <c r="H35" s="13">
        <f t="shared" si="8"/>
        <v>0</v>
      </c>
    </row>
    <row r="36" spans="1:8" ht="24" x14ac:dyDescent="0.25">
      <c r="A36" s="3" t="s">
        <v>28</v>
      </c>
      <c r="B36" s="13">
        <v>1</v>
      </c>
      <c r="C36" s="19" t="s">
        <v>62</v>
      </c>
      <c r="D36" s="15">
        <f t="shared" si="4"/>
        <v>0</v>
      </c>
      <c r="E36" s="13">
        <f t="shared" si="5"/>
        <v>0</v>
      </c>
      <c r="F36" s="13">
        <f t="shared" si="6"/>
        <v>0</v>
      </c>
      <c r="G36" s="13">
        <f t="shared" si="7"/>
        <v>0</v>
      </c>
      <c r="H36" s="13">
        <f t="shared" si="8"/>
        <v>0</v>
      </c>
    </row>
    <row r="37" spans="1:8" ht="24" x14ac:dyDescent="0.25">
      <c r="A37" s="4" t="s">
        <v>59</v>
      </c>
      <c r="B37" s="13">
        <f>SUM(B8:B36)</f>
        <v>71</v>
      </c>
      <c r="C37" s="22"/>
      <c r="D37" s="13">
        <f>SUM(D8:D36)</f>
        <v>69</v>
      </c>
      <c r="E37" s="13"/>
      <c r="F37" s="13"/>
      <c r="G37" s="13">
        <f>SUM(G8:G36)</f>
        <v>131</v>
      </c>
      <c r="H37" s="13">
        <f>SUM(H8:H36)</f>
        <v>-7</v>
      </c>
    </row>
    <row r="38" spans="1:8" ht="24" x14ac:dyDescent="0.25">
      <c r="A38" s="8" t="s">
        <v>52</v>
      </c>
      <c r="B38" s="16">
        <f>G37/D37</f>
        <v>1.8985507246376812</v>
      </c>
      <c r="C38" s="17"/>
      <c r="D38" s="13"/>
      <c r="E38" s="13"/>
      <c r="F38" s="13"/>
      <c r="G38" s="13"/>
    </row>
    <row r="39" spans="1:8" ht="24" x14ac:dyDescent="0.25">
      <c r="A39" s="8" t="s">
        <v>45</v>
      </c>
      <c r="B39" s="17">
        <f>H37</f>
        <v>-7</v>
      </c>
      <c r="C39" s="17"/>
      <c r="D39" s="13"/>
      <c r="E39" s="13"/>
      <c r="F39" s="13"/>
      <c r="G39" s="13"/>
    </row>
    <row r="40" spans="1:8" x14ac:dyDescent="0.25">
      <c r="A40" t="s">
        <v>53</v>
      </c>
    </row>
    <row r="41" spans="1:8" x14ac:dyDescent="0.25">
      <c r="A41" t="s">
        <v>54</v>
      </c>
    </row>
    <row r="42" spans="1:8" x14ac:dyDescent="0.25">
      <c r="A42" t="s">
        <v>55</v>
      </c>
    </row>
    <row r="43" spans="1:8" x14ac:dyDescent="0.25">
      <c r="A43" t="s">
        <v>61</v>
      </c>
    </row>
    <row r="44" spans="1:8" ht="12" customHeight="1" x14ac:dyDescent="0.25"/>
  </sheetData>
  <sheetProtection password="CC3D" sheet="1" objects="1" scenarios="1"/>
  <mergeCells count="3">
    <mergeCell ref="J1:L1"/>
    <mergeCell ref="J6:L6"/>
    <mergeCell ref="J5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หลักสูตร 60-61</vt:lpstr>
      <vt:lpstr>หลักสูตร 55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dcterms:created xsi:type="dcterms:W3CDTF">2020-05-29T03:10:44Z</dcterms:created>
  <dcterms:modified xsi:type="dcterms:W3CDTF">2022-04-22T06:43:14Z</dcterms:modified>
</cp:coreProperties>
</file>