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970"/>
  </bookViews>
  <sheets>
    <sheet name="ความพึงพอใจต่อหลักสูตร" sheetId="1" r:id="rId1"/>
  </sheets>
  <definedNames>
    <definedName name="_xlnm.Print_Titles" localSheetId="0">ความพึงพอใจต่อหลักสูตร!$2:$8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/>
  <c r="B73" i="1"/>
  <c r="C21" i="1"/>
  <c r="C69" i="1"/>
  <c r="C56" i="1"/>
  <c r="C65" i="1"/>
  <c r="C61" i="1"/>
  <c r="C45" i="1"/>
  <c r="C40" i="1"/>
  <c r="C35" i="1"/>
  <c r="C28" i="1"/>
  <c r="C16" i="1"/>
  <c r="C10" i="1"/>
  <c r="C9" i="1"/>
  <c r="C73" i="1"/>
  <c r="M10" i="1"/>
  <c r="O10" i="1"/>
  <c r="M11" i="1"/>
  <c r="O11" i="1"/>
  <c r="M12" i="1"/>
  <c r="O12" i="1"/>
  <c r="M13" i="1"/>
  <c r="O13" i="1"/>
  <c r="M14" i="1"/>
  <c r="O14" i="1"/>
  <c r="M15" i="1"/>
  <c r="O15" i="1"/>
  <c r="M16" i="1"/>
  <c r="O16" i="1"/>
  <c r="M17" i="1"/>
  <c r="O17" i="1"/>
  <c r="M18" i="1"/>
  <c r="O18" i="1"/>
  <c r="M19" i="1"/>
  <c r="O19" i="1"/>
  <c r="M20" i="1"/>
  <c r="O20" i="1"/>
  <c r="M21" i="1"/>
  <c r="O21" i="1"/>
  <c r="M22" i="1"/>
  <c r="O22" i="1"/>
  <c r="M23" i="1"/>
  <c r="O23" i="1"/>
  <c r="M24" i="1"/>
  <c r="O24" i="1"/>
  <c r="M25" i="1"/>
  <c r="O25" i="1"/>
  <c r="M26" i="1"/>
  <c r="O26" i="1"/>
  <c r="M27" i="1"/>
  <c r="O27" i="1"/>
  <c r="M28" i="1"/>
  <c r="O28" i="1"/>
  <c r="M29" i="1"/>
  <c r="O29" i="1"/>
  <c r="M30" i="1"/>
  <c r="O30" i="1"/>
  <c r="M31" i="1"/>
  <c r="O31" i="1"/>
  <c r="M32" i="1"/>
  <c r="O32" i="1"/>
  <c r="M33" i="1"/>
  <c r="O33" i="1"/>
  <c r="M34" i="1"/>
  <c r="O34" i="1"/>
  <c r="M35" i="1"/>
  <c r="O35" i="1"/>
  <c r="M36" i="1"/>
  <c r="O36" i="1"/>
  <c r="M37" i="1"/>
  <c r="O37" i="1"/>
  <c r="M38" i="1"/>
  <c r="O38" i="1"/>
  <c r="M39" i="1"/>
  <c r="O39" i="1"/>
  <c r="M40" i="1"/>
  <c r="O40" i="1"/>
  <c r="M41" i="1"/>
  <c r="O41" i="1"/>
  <c r="M42" i="1"/>
  <c r="O42" i="1"/>
  <c r="M43" i="1"/>
  <c r="O43" i="1"/>
  <c r="M44" i="1"/>
  <c r="O44" i="1"/>
  <c r="M45" i="1"/>
  <c r="O45" i="1"/>
  <c r="M46" i="1"/>
  <c r="O46" i="1"/>
  <c r="M47" i="1"/>
  <c r="O47" i="1"/>
  <c r="M48" i="1"/>
  <c r="O48" i="1"/>
  <c r="M49" i="1"/>
  <c r="O49" i="1"/>
  <c r="M50" i="1"/>
  <c r="O50" i="1"/>
  <c r="M52" i="1"/>
  <c r="O52" i="1"/>
  <c r="M53" i="1"/>
  <c r="O53" i="1"/>
  <c r="M54" i="1"/>
  <c r="O54" i="1"/>
  <c r="M55" i="1"/>
  <c r="O55" i="1"/>
  <c r="M56" i="1"/>
  <c r="O56" i="1"/>
  <c r="M57" i="1"/>
  <c r="O57" i="1"/>
  <c r="M58" i="1"/>
  <c r="O58" i="1"/>
  <c r="M59" i="1"/>
  <c r="O59" i="1"/>
  <c r="M60" i="1"/>
  <c r="O60" i="1"/>
  <c r="M61" i="1"/>
  <c r="O61" i="1"/>
  <c r="M62" i="1"/>
  <c r="O62" i="1"/>
  <c r="M63" i="1"/>
  <c r="O63" i="1"/>
  <c r="M64" i="1"/>
  <c r="O64" i="1"/>
  <c r="M65" i="1"/>
  <c r="O65" i="1"/>
  <c r="M66" i="1"/>
  <c r="O66" i="1"/>
  <c r="M67" i="1"/>
  <c r="O67" i="1"/>
  <c r="M68" i="1"/>
  <c r="O68" i="1"/>
  <c r="M69" i="1"/>
  <c r="O69" i="1"/>
  <c r="M70" i="1"/>
  <c r="O70" i="1"/>
  <c r="M71" i="1"/>
  <c r="O71" i="1"/>
  <c r="M72" i="1"/>
  <c r="O72" i="1"/>
  <c r="M73" i="1"/>
  <c r="O73" i="1"/>
  <c r="M9" i="1"/>
  <c r="O9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10" i="1"/>
  <c r="D11" i="1"/>
  <c r="D12" i="1"/>
  <c r="D13" i="1"/>
  <c r="D14" i="1"/>
  <c r="D15" i="1"/>
  <c r="D16" i="1"/>
  <c r="D17" i="1"/>
  <c r="D18" i="1"/>
  <c r="D19" i="1"/>
  <c r="D20" i="1"/>
  <c r="D21" i="1"/>
  <c r="D9" i="1"/>
  <c r="N9" i="1"/>
  <c r="N70" i="1"/>
  <c r="N66" i="1"/>
  <c r="N62" i="1"/>
  <c r="N58" i="1"/>
  <c r="N54" i="1"/>
  <c r="N49" i="1"/>
  <c r="N45" i="1"/>
  <c r="N41" i="1"/>
  <c r="N37" i="1"/>
  <c r="N33" i="1"/>
  <c r="N29" i="1"/>
  <c r="N25" i="1"/>
  <c r="N21" i="1"/>
  <c r="N17" i="1"/>
  <c r="N13" i="1"/>
  <c r="N73" i="1"/>
  <c r="N69" i="1"/>
  <c r="N65" i="1"/>
  <c r="N61" i="1"/>
  <c r="N57" i="1"/>
  <c r="N53" i="1"/>
  <c r="N48" i="1"/>
  <c r="N44" i="1"/>
  <c r="N40" i="1"/>
  <c r="N36" i="1"/>
  <c r="N32" i="1"/>
  <c r="N28" i="1"/>
  <c r="N24" i="1"/>
  <c r="N20" i="1"/>
  <c r="N16" i="1"/>
  <c r="N12" i="1"/>
  <c r="N72" i="1"/>
  <c r="N68" i="1"/>
  <c r="N64" i="1"/>
  <c r="N60" i="1"/>
  <c r="N56" i="1"/>
  <c r="N52" i="1"/>
  <c r="N47" i="1"/>
  <c r="N43" i="1"/>
  <c r="N39" i="1"/>
  <c r="N35" i="1"/>
  <c r="N31" i="1"/>
  <c r="N27" i="1"/>
  <c r="N23" i="1"/>
  <c r="N19" i="1"/>
  <c r="N15" i="1"/>
  <c r="N11" i="1"/>
  <c r="N71" i="1"/>
  <c r="N67" i="1"/>
  <c r="N63" i="1"/>
  <c r="N59" i="1"/>
  <c r="N55" i="1"/>
  <c r="N50" i="1"/>
  <c r="N46" i="1"/>
  <c r="N42" i="1"/>
  <c r="N38" i="1"/>
  <c r="N34" i="1"/>
  <c r="N30" i="1"/>
  <c r="N26" i="1"/>
  <c r="N22" i="1"/>
  <c r="N18" i="1"/>
  <c r="N14" i="1"/>
  <c r="N10" i="1"/>
</calcChain>
</file>

<file path=xl/sharedStrings.xml><?xml version="1.0" encoding="utf-8"?>
<sst xmlns="http://schemas.openxmlformats.org/spreadsheetml/2006/main" count="228" uniqueCount="127">
  <si>
    <t>คณะ/สาขา</t>
  </si>
  <si>
    <t>จำนวน</t>
  </si>
  <si>
    <t>บัณฑิต</t>
  </si>
  <si>
    <t>ที่สำเร็จ</t>
  </si>
  <si>
    <t>การ</t>
  </si>
  <si>
    <t>ศึกษา</t>
  </si>
  <si>
    <t>ผู้ตอบ</t>
  </si>
  <si>
    <t>แบบ</t>
  </si>
  <si>
    <t>สำรวจ</t>
  </si>
  <si>
    <t>ด้านหลัก</t>
  </si>
  <si>
    <t>สูตร</t>
  </si>
  <si>
    <t>ด้านระบบ</t>
  </si>
  <si>
    <t>การให้คำ</t>
  </si>
  <si>
    <t>แนะนำ</t>
  </si>
  <si>
    <t>ปรึกษา</t>
  </si>
  <si>
    <t>รู้ที่มีต่อ</t>
  </si>
  <si>
    <t>การทำงาน</t>
  </si>
  <si>
    <t>ด้านความ</t>
  </si>
  <si>
    <t>ภาคภูมิใจต่อ</t>
  </si>
  <si>
    <t>มหาวิทยาลัย</t>
  </si>
  <si>
    <t>ภาพรวมของ</t>
  </si>
  <si>
    <t>รวม</t>
  </si>
  <si>
    <t>(1-6)</t>
  </si>
  <si>
    <t>ร้อยละ</t>
  </si>
  <si>
    <t>คะแนน</t>
  </si>
  <si>
    <t>ค่าเฉลี่ย</t>
  </si>
  <si>
    <t>แปลผล</t>
  </si>
  <si>
    <t>คน</t>
  </si>
  <si>
    <t>(%)</t>
  </si>
  <si>
    <t>1. คณะเกษตรศาสตร์</t>
  </si>
  <si>
    <t>มาก</t>
  </si>
  <si>
    <t xml:space="preserve">1.1 หลักสูตรวิทยาศาสตรบัณฑิต สาขาวิชาเกษตรศาสตร์ </t>
  </si>
  <si>
    <t>1.1.1 หลักสูตรวิทยาศาสตรบัณฑิต สาขาวิชาพืชไร่</t>
  </si>
  <si>
    <t>1.1.2 หลักสูตรวิทยาศาสตรบัณฑิต สาขาวิชาพืชสวน</t>
  </si>
  <si>
    <t>1.1.3 หลักสูตรวิทยาศาสตรบัณฑิต สาขาวิชาสัตวศาสตร์</t>
  </si>
  <si>
    <t xml:space="preserve">1.2 หลักสูตรวิทยาศาสตรบัณฑิต สาขาวิชาเทคโนโลยีอาหาร </t>
  </si>
  <si>
    <t xml:space="preserve">1.3 หลักสูตรวิทยาศาสตรบัณฑิต สาขาวิชาการประมง </t>
  </si>
  <si>
    <t>2. คณะวิทยาศาสตร์</t>
  </si>
  <si>
    <t>2.1 หลักสูตรวิทยาศาสตรบัณฑิต สาขาวิชาคณิตศาสตร์</t>
  </si>
  <si>
    <t>2.2 หลักสูตรวิทยาศาสตรบัณฑิต สาขาวิชาเคมี</t>
  </si>
  <si>
    <t>2.3 หลักสูตรวิทยาศาสตรบัณฑิต สาขาวิชาจุลชีววิทยา</t>
  </si>
  <si>
    <t>2.4 หลักสูตรวิทยาศาสตรบัณฑิต สาขาวิชาชีววิทยา</t>
  </si>
  <si>
    <t>2.6 หลักสูตรวิทยาศาสตรบัณฑิต สาขาวิชาฟิสิกส์</t>
  </si>
  <si>
    <t>2.7 หลักสูตรวิทยาศาสตรบัณฑิต สาขาวิชาวิทยาการคอมพิวเตอร์</t>
  </si>
  <si>
    <t>2.8 หลักสูตรวิทยาศาสตรบัณฑิต สาขาวิชาวิทยาศาสตร์และเทคโนโลยีการยาง</t>
  </si>
  <si>
    <t>2.9 หลักสูตรวิทยาศาสตรบัณฑิต สาขาวิชาวิทยาศาสตร์สิ่งแวดล้อม</t>
  </si>
  <si>
    <t>2.10 หลักสูตรวิทยาศาสตรบัณฑิต สาขาวิชาสุขาภิบาลสิ่งแวดล้อม</t>
  </si>
  <si>
    <t>2.11 หลักสูตรวิทยาศาสตรบัณฑิต สาขาวิชาอาชีวอนามัยและความปลอดภัย</t>
  </si>
  <si>
    <t>3. คณะวิศวกรรมศาสตร์</t>
  </si>
  <si>
    <t>3.1 หลักสูตรวิศวกรรมศาสตรบัณฑิต สาขาวิชาวิศวกรรมเคมีและชีวภาพ</t>
  </si>
  <si>
    <t>3.2 หลักสูตรวิศวกรรมศาสตรบัณฑิต สาขาวิชาวิศวกรรมเครื่องกล</t>
  </si>
  <si>
    <t>3.3 หลักสูตรวิศวกรรมศาสตรบัณฑิต สาขาวิชาวิศวกรรมไฟฟ้า</t>
  </si>
  <si>
    <t>3.4 หลักสูตรวิศวกรรมศาสตรบัณฑิต สาขาวิชาวิศวกรรมโยธา</t>
  </si>
  <si>
    <t>3.5 หลักสูตรวิศวกรรมศาสตรบัณฑิต สาขาวิชาวิศวกรรมสิ่งแวดล้อม</t>
  </si>
  <si>
    <t>มากที่สุด</t>
  </si>
  <si>
    <t>3.6 หลักสูตรวิศวกรรมศาสตรบัณฑิต สาขาวิชาวิศวกรรมอุตสาหการ</t>
  </si>
  <si>
    <t>4. คณะศิลปะประยุกต์และสถาปัตยกรรมศาสตร์</t>
  </si>
  <si>
    <t>4.1 หลักสูตรศิลปประยุกต์บัณฑิต สาขาวิชาการออกแบบผลิตภัณฑ์</t>
  </si>
  <si>
    <t>4.2 หลักสูตรศิลปประยุกต์บัณฑิต สาขาวิชาการออกแบบอุตสาหกรรม</t>
  </si>
  <si>
    <t>5. คณะเภสัชศาสตร์</t>
  </si>
  <si>
    <t>5.1 หลักสูตรเภสัชศาสตรบัณฑิต</t>
  </si>
  <si>
    <t>6. วิทยาลัยแพทยศาสตร์และการสาธารณสุข</t>
  </si>
  <si>
    <t>6.1 หลักสูตรแพทยศาสตรบัณฑิต</t>
  </si>
  <si>
    <t>6.2 หลักสูตรวิทยาศาสตรบัณฑิต สาขาวิชาสาธารณสุขศาสตร์</t>
  </si>
  <si>
    <t>7. คณะพยาบาลศาสตร์</t>
  </si>
  <si>
    <t>7.1 หลักสูตรพยาบาลศาสตรบัณฑิต</t>
  </si>
  <si>
    <t>8. คณะศิลปศาสตร์</t>
  </si>
  <si>
    <t>8.1 หลักสูตรศิลปศาสตรบัณฑิต สาขาวิชาการท่องเที่ยว</t>
  </si>
  <si>
    <t>8.2 หลักสูตรศิลปศาสตรบัณฑิต สาขาวิชาการพัฒนาสังคม</t>
  </si>
  <si>
    <t>8.3 หลักสูตรนิเทศศาสตรบัณฑิต สาขาวิชานิเทศศาสตร์</t>
  </si>
  <si>
    <t>8.4 หลักสูตรศิลปศาสตรบัณฑิต สาขาวิชาประวัติศาสตร์</t>
  </si>
  <si>
    <t>8.5 หลักสูตรศิลปศาสตรบัณฑิต สาขาวิชาภาษาจีนและการสื่อสาร</t>
  </si>
  <si>
    <t>8.6 หลักสูตรศิลปศาสตรบัณฑิต สาขาวิชาภาษาญี่ปุ่น</t>
  </si>
  <si>
    <t>-</t>
  </si>
  <si>
    <t>8.7 หลักสูตรศิลปศาสตรบัณฑิต สาขาวิชาภาษาญี่ปุ่นและการสื่อสาร</t>
  </si>
  <si>
    <t>8.8 หลักสูตรศิลปศาสตรบัณฑิต สาขาวิชาภาษาไทยและการสื่อสาร</t>
  </si>
  <si>
    <t>8.9 หลักสูตรศิลปศาสตรบัณฑิต สาขาวิชาภาษาเวียดนามและการสื่อสาร</t>
  </si>
  <si>
    <t>8.10 หลักสูตรศิลปศาสตรบัณฑิต สาขาวิชาภาษาอังกฤษและการสื่อสาร</t>
  </si>
  <si>
    <t>9. คณะบริหารศาสตร์</t>
  </si>
  <si>
    <t>9.1 หลักสูตรบริหารธุรกิจบัณฑิต สาขาวิชาการเงินและการธนาคาร</t>
  </si>
  <si>
    <t>9.2 หลักสูตรบริหารธุรกิจบัณฑิต สาขาวิชาการจัดการ</t>
  </si>
  <si>
    <t>ปานกลาง</t>
  </si>
  <si>
    <t>9.3 หลักสูตรบริหารธุรกิจบัณฑิต สาขาวิชาการจัดการการตลาด</t>
  </si>
  <si>
    <t>9.4 หลักสูตรบริหารธุรกิจบัณฑิต สาขาวิชาการจัดการการโรงแรม</t>
  </si>
  <si>
    <t>9.6 หลักสูตรบริหารธุรกิจบัณฑิต สาขาวิชาการจัดการธุรกิจระหว่างประเทศ</t>
  </si>
  <si>
    <t>9.7 หลักสูตรบริหารธุรกิจบัณฑิต สาขาวิชาการจัดการอุตสาหกรรมบริการ</t>
  </si>
  <si>
    <t>9.8 หลักสูตรบริหารธุรกิจบัณฑิต สาขาวิชาการตลาด</t>
  </si>
  <si>
    <t>9.10 หลักสูตรบริหารธุรกิจบัณฑิต สาขาวิชาระบบสารสนเทศเพื่อการจัดการ</t>
  </si>
  <si>
    <t>10. คณะนิติศาสตร์</t>
  </si>
  <si>
    <t>10.1 หลักสูตรนิติศาสตรบัณฑิต</t>
  </si>
  <si>
    <t>11. คณะรัฐศาสตร์</t>
  </si>
  <si>
    <t>11.1 หลักสูตรรัฐศาสตรบัณฑิต สาขาวิชาการปกครอง</t>
  </si>
  <si>
    <t>11.2 หลักสูตรรัฐประศาสนศาสตรบัณฑิต สาขาวิชาการปกครองท้องถิ่น</t>
  </si>
  <si>
    <t>11.3 หลักสูตรรัฐประศาสนศาสตรบัณฑิต</t>
  </si>
  <si>
    <t>เฉลี่ยทั้งหมด</t>
  </si>
  <si>
    <t>(1-5)</t>
  </si>
  <si>
    <t>ด้านอาจารย์</t>
  </si>
  <si>
    <t>ผู้สอน</t>
  </si>
  <si>
    <t>ด้าน</t>
  </si>
  <si>
    <t>กิจกรรม</t>
  </si>
  <si>
    <t>พัฒนา</t>
  </si>
  <si>
    <t>นักศึกษา</t>
  </si>
  <si>
    <t>ด้านการ</t>
  </si>
  <si>
    <t>ให้บริการ</t>
  </si>
  <si>
    <t>และสนับ</t>
  </si>
  <si>
    <t>สนุนการ</t>
  </si>
  <si>
    <t>เรียนรู้</t>
  </si>
  <si>
    <t>ด้านผล</t>
  </si>
  <si>
    <t>การเรียน</t>
  </si>
  <si>
    <t>ความเห็นต่อ</t>
  </si>
  <si>
    <t>คุณภาพ</t>
  </si>
  <si>
    <t>หลักสูตรใน</t>
  </si>
  <si>
    <t>(1)</t>
  </si>
  <si>
    <t>(2)</t>
  </si>
  <si>
    <t>(3)</t>
  </si>
  <si>
    <t>(4)</t>
  </si>
  <si>
    <t>(5)</t>
  </si>
  <si>
    <t>(7)</t>
  </si>
  <si>
    <t>(8)</t>
  </si>
  <si>
    <r>
      <t xml:space="preserve">2.5 หลักสูตรวิทยาศาสตรบัณฑิต สาขาวิชาเทคโนโลยีสารสนเทศ * </t>
    </r>
    <r>
      <rPr>
        <sz val="15"/>
        <color theme="0"/>
        <rFont val="TH SarabunPSK"/>
        <family val="2"/>
      </rPr>
      <t>9</t>
    </r>
  </si>
  <si>
    <r>
      <t xml:space="preserve">9.5 หลักสูตรบริหารธุรกิจบัณฑิต สาขาวิชาการจัดการธุรกิจ * </t>
    </r>
    <r>
      <rPr>
        <sz val="15"/>
        <color theme="0"/>
        <rFont val="TH SarabunPSK"/>
        <family val="2"/>
      </rPr>
      <t>5</t>
    </r>
  </si>
  <si>
    <r>
      <t xml:space="preserve">9.9 หลักสูตรบัญชีบัณฑิต สาขาวิชาการบัญชี * </t>
    </r>
    <r>
      <rPr>
        <sz val="15"/>
        <color theme="0"/>
        <rFont val="TH SarabunPSK"/>
        <family val="2"/>
      </rPr>
      <t>13</t>
    </r>
  </si>
  <si>
    <r>
      <rPr>
        <b/>
        <sz val="15"/>
        <color theme="1"/>
        <rFont val="TH SarabunPSK"/>
        <family val="2"/>
      </rPr>
      <t>หมายเหตุ :</t>
    </r>
    <r>
      <rPr>
        <sz val="15"/>
        <color theme="1"/>
        <rFont val="TH SarabunPSK"/>
        <family val="2"/>
      </rPr>
      <t xml:space="preserve"> * คือหลักสูตรที่รวมจำนวนผู้สำเร็จการศึกษาจากวิทยาเขตมุกดาหาร</t>
    </r>
  </si>
  <si>
    <t>(x-bar)</t>
  </si>
  <si>
    <t>สรุปผลสำรวจค่าเฉลี่ยระดับความคิดเห็นของผู้ใช้บัณฑิตที่มีต่อบัณฑิตในประเด็นด้านต่างๆ มหาวิทยาลัยอุบลราชธานี ผู้สำเร็จการศึกษาปีการศึกษา 2559</t>
  </si>
  <si>
    <r>
      <rPr>
        <b/>
        <sz val="15"/>
        <color theme="1"/>
        <rFont val="TH SarabunPSK"/>
        <family val="2"/>
      </rPr>
      <t>ที่มา</t>
    </r>
    <r>
      <rPr>
        <sz val="15"/>
        <color theme="1"/>
        <rFont val="TH SarabunPSK"/>
        <family val="2"/>
      </rPr>
      <t xml:space="preserve"> : กองแผนงาน ข้อมูล ณ วันที่ 26 ธันวาคม 2560</t>
    </r>
  </si>
  <si>
    <t>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</si>
</sst>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name val="TH SarabunPSK"/>
      <family val="2"/>
    </font>
    <font>
      <sz val="15"/>
      <color theme="0"/>
      <name val="TH SarabunPSK"/>
      <family val="2"/>
    </font>
    <font>
      <b/>
      <sz val="18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 indent="2"/>
    </xf>
    <xf numFmtId="0" fontId="3" fillId="0" borderId="1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inden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view="pageBreakPreview" topLeftCell="B28" zoomScaleNormal="85" zoomScaleSheetLayoutView="100" workbookViewId="0">
      <selection activeCell="P44" sqref="P44"/>
    </sheetView>
  </sheetViews>
  <sheetFormatPr defaultColWidth="9" defaultRowHeight="19.5" x14ac:dyDescent="0.3"/>
  <cols>
    <col min="1" max="1" width="54.75" style="1" bestFit="1" customWidth="1"/>
    <col min="2" max="4" width="7" style="1" customWidth="1"/>
    <col min="5" max="12" width="10.125" style="1" customWidth="1"/>
    <col min="13" max="18" width="7.375" style="1" customWidth="1"/>
    <col min="19" max="16384" width="9" style="1"/>
  </cols>
  <sheetData>
    <row r="1" spans="1:18" ht="23.25" x14ac:dyDescent="0.35">
      <c r="A1" s="23" t="s">
        <v>124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x14ac:dyDescent="0.3">
      <c r="A2" s="8"/>
      <c r="B2" s="9" t="s">
        <v>1</v>
      </c>
      <c r="C2" s="9" t="s">
        <v>1</v>
      </c>
      <c r="D2" s="9" t="s">
        <v>23</v>
      </c>
      <c r="E2" s="10" t="s">
        <v>112</v>
      </c>
      <c r="F2" s="10" t="s">
        <v>113</v>
      </c>
      <c r="G2" s="10" t="s">
        <v>114</v>
      </c>
      <c r="H2" s="10" t="s">
        <v>115</v>
      </c>
      <c r="I2" s="10" t="s">
        <v>116</v>
      </c>
      <c r="J2" s="10" t="s">
        <v>126</v>
      </c>
      <c r="K2" s="10" t="s">
        <v>117</v>
      </c>
      <c r="L2" s="10" t="s">
        <v>118</v>
      </c>
      <c r="M2" s="9" t="s">
        <v>21</v>
      </c>
      <c r="N2" s="9" t="s">
        <v>23</v>
      </c>
      <c r="O2" s="9" t="s">
        <v>26</v>
      </c>
      <c r="P2" s="9" t="s">
        <v>21</v>
      </c>
      <c r="Q2" s="9" t="s">
        <v>23</v>
      </c>
      <c r="R2" s="9" t="s">
        <v>26</v>
      </c>
    </row>
    <row r="3" spans="1:18" x14ac:dyDescent="0.3">
      <c r="A3" s="11"/>
      <c r="B3" s="12" t="s">
        <v>2</v>
      </c>
      <c r="C3" s="12" t="s">
        <v>6</v>
      </c>
      <c r="D3" s="12" t="s">
        <v>6</v>
      </c>
      <c r="E3" s="12" t="s">
        <v>9</v>
      </c>
      <c r="F3" s="12" t="s">
        <v>96</v>
      </c>
      <c r="G3" s="12" t="s">
        <v>11</v>
      </c>
      <c r="H3" s="12" t="s">
        <v>98</v>
      </c>
      <c r="I3" s="12" t="s">
        <v>102</v>
      </c>
      <c r="J3" s="12" t="s">
        <v>107</v>
      </c>
      <c r="K3" s="12" t="s">
        <v>17</v>
      </c>
      <c r="L3" s="12" t="s">
        <v>109</v>
      </c>
      <c r="M3" s="12" t="s">
        <v>95</v>
      </c>
      <c r="N3" s="12" t="s">
        <v>24</v>
      </c>
      <c r="O3" s="12" t="s">
        <v>25</v>
      </c>
      <c r="P3" s="12" t="s">
        <v>22</v>
      </c>
      <c r="Q3" s="12" t="s">
        <v>24</v>
      </c>
      <c r="R3" s="12" t="s">
        <v>25</v>
      </c>
    </row>
    <row r="4" spans="1:18" x14ac:dyDescent="0.3">
      <c r="A4" s="11"/>
      <c r="B4" s="12" t="s">
        <v>3</v>
      </c>
      <c r="C4" s="12" t="s">
        <v>7</v>
      </c>
      <c r="D4" s="12" t="s">
        <v>7</v>
      </c>
      <c r="E4" s="12" t="s">
        <v>10</v>
      </c>
      <c r="F4" s="12" t="s">
        <v>97</v>
      </c>
      <c r="G4" s="12" t="s">
        <v>12</v>
      </c>
      <c r="H4" s="12" t="s">
        <v>99</v>
      </c>
      <c r="I4" s="12" t="s">
        <v>103</v>
      </c>
      <c r="J4" s="12" t="s">
        <v>108</v>
      </c>
      <c r="K4" s="12" t="s">
        <v>18</v>
      </c>
      <c r="L4" s="12" t="s">
        <v>110</v>
      </c>
      <c r="M4" s="12"/>
      <c r="N4" s="12" t="s">
        <v>25</v>
      </c>
      <c r="O4" s="12"/>
      <c r="P4" s="12"/>
      <c r="Q4" s="12" t="s">
        <v>25</v>
      </c>
      <c r="R4" s="12"/>
    </row>
    <row r="5" spans="1:18" x14ac:dyDescent="0.3">
      <c r="A5" s="12" t="s">
        <v>0</v>
      </c>
      <c r="B5" s="12" t="s">
        <v>4</v>
      </c>
      <c r="C5" s="12" t="s">
        <v>8</v>
      </c>
      <c r="D5" s="12" t="s">
        <v>8</v>
      </c>
      <c r="E5" s="12"/>
      <c r="F5" s="12"/>
      <c r="G5" s="12" t="s">
        <v>13</v>
      </c>
      <c r="H5" s="12" t="s">
        <v>100</v>
      </c>
      <c r="I5" s="12" t="s">
        <v>104</v>
      </c>
      <c r="J5" s="12" t="s">
        <v>15</v>
      </c>
      <c r="K5" s="12" t="s">
        <v>19</v>
      </c>
      <c r="L5" s="12" t="s">
        <v>111</v>
      </c>
      <c r="M5" s="12"/>
      <c r="N5" s="12"/>
      <c r="O5" s="12"/>
      <c r="P5" s="12"/>
      <c r="Q5" s="12"/>
      <c r="R5" s="12"/>
    </row>
    <row r="6" spans="1:18" x14ac:dyDescent="0.3">
      <c r="A6" s="11"/>
      <c r="B6" s="12" t="s">
        <v>5</v>
      </c>
      <c r="C6" s="12"/>
      <c r="D6" s="12"/>
      <c r="E6" s="12"/>
      <c r="F6" s="12"/>
      <c r="G6" s="12" t="s">
        <v>14</v>
      </c>
      <c r="H6" s="12" t="s">
        <v>101</v>
      </c>
      <c r="I6" s="12" t="s">
        <v>105</v>
      </c>
      <c r="J6" s="12" t="s">
        <v>16</v>
      </c>
      <c r="K6" s="12"/>
      <c r="L6" s="12" t="s">
        <v>20</v>
      </c>
      <c r="M6" s="12"/>
      <c r="N6" s="12"/>
      <c r="O6" s="12"/>
      <c r="P6" s="12"/>
      <c r="Q6" s="12"/>
      <c r="R6" s="12"/>
    </row>
    <row r="7" spans="1:18" x14ac:dyDescent="0.3">
      <c r="A7" s="11"/>
      <c r="B7" s="13"/>
      <c r="C7" s="13"/>
      <c r="D7" s="13"/>
      <c r="E7" s="13"/>
      <c r="F7" s="13"/>
      <c r="G7" s="13"/>
      <c r="H7" s="13"/>
      <c r="I7" s="13" t="s">
        <v>106</v>
      </c>
      <c r="J7" s="13"/>
      <c r="K7" s="13"/>
      <c r="L7" s="13" t="s">
        <v>19</v>
      </c>
      <c r="M7" s="13"/>
      <c r="N7" s="13"/>
      <c r="O7" s="13"/>
      <c r="P7" s="13"/>
      <c r="Q7" s="13"/>
      <c r="R7" s="13"/>
    </row>
    <row r="8" spans="1:18" x14ac:dyDescent="0.3">
      <c r="A8" s="14"/>
      <c r="B8" s="15" t="s">
        <v>27</v>
      </c>
      <c r="C8" s="15" t="s">
        <v>27</v>
      </c>
      <c r="D8" s="15" t="s">
        <v>28</v>
      </c>
      <c r="E8" s="15" t="s">
        <v>123</v>
      </c>
      <c r="F8" s="15" t="s">
        <v>123</v>
      </c>
      <c r="G8" s="15" t="s">
        <v>123</v>
      </c>
      <c r="H8" s="15" t="s">
        <v>123</v>
      </c>
      <c r="I8" s="15" t="s">
        <v>123</v>
      </c>
      <c r="J8" s="15" t="s">
        <v>123</v>
      </c>
      <c r="K8" s="15" t="s">
        <v>123</v>
      </c>
      <c r="L8" s="15" t="s">
        <v>123</v>
      </c>
      <c r="M8" s="15" t="s">
        <v>123</v>
      </c>
      <c r="N8" s="15" t="s">
        <v>28</v>
      </c>
      <c r="O8" s="15"/>
      <c r="P8" s="15" t="s">
        <v>123</v>
      </c>
      <c r="Q8" s="15" t="s">
        <v>28</v>
      </c>
      <c r="R8" s="15"/>
    </row>
    <row r="9" spans="1:18" s="2" customFormat="1" x14ac:dyDescent="0.3">
      <c r="A9" s="16" t="s">
        <v>29</v>
      </c>
      <c r="B9" s="17">
        <f>+B10+B14+B15</f>
        <v>227</v>
      </c>
      <c r="C9" s="17">
        <f>+C10+C14+C15</f>
        <v>226</v>
      </c>
      <c r="D9" s="18">
        <f>+C9/B9*100</f>
        <v>99.559471365638757</v>
      </c>
      <c r="E9" s="18">
        <v>3.84</v>
      </c>
      <c r="F9" s="18">
        <v>4.07</v>
      </c>
      <c r="G9" s="18">
        <v>3.93</v>
      </c>
      <c r="H9" s="18">
        <v>3.93</v>
      </c>
      <c r="I9" s="18">
        <v>3.53</v>
      </c>
      <c r="J9" s="18">
        <v>4.05</v>
      </c>
      <c r="K9" s="18">
        <v>4.29</v>
      </c>
      <c r="L9" s="18">
        <v>4.03</v>
      </c>
      <c r="M9" s="18">
        <f>AVERAGE(E9:I9)</f>
        <v>3.8600000000000003</v>
      </c>
      <c r="N9" s="18">
        <f>+M9/5*100</f>
        <v>77.2</v>
      </c>
      <c r="O9" s="17" t="str">
        <f>IF(M9=0,"",IF(M9&lt;=1.5,"น้อยที่สุด",IF(M9&lt;=2.5,"น้อย",IF(M9&lt;=3.5,"ปานกลาง",IF(M9&lt;=4.5,"มาก","มากที่สุด")))))</f>
        <v>มาก</v>
      </c>
      <c r="P9" s="18">
        <v>3.89</v>
      </c>
      <c r="Q9" s="18">
        <v>78.06</v>
      </c>
      <c r="R9" s="17" t="s">
        <v>30</v>
      </c>
    </row>
    <row r="10" spans="1:18" x14ac:dyDescent="0.3">
      <c r="A10" s="5" t="s">
        <v>31</v>
      </c>
      <c r="B10" s="3">
        <f>+B11+B12+B13</f>
        <v>174</v>
      </c>
      <c r="C10" s="3">
        <f>+C11+C12+C13</f>
        <v>173</v>
      </c>
      <c r="D10" s="4">
        <f t="shared" ref="D10:D73" si="0">+C10/B10*100</f>
        <v>99.425287356321832</v>
      </c>
      <c r="E10" s="4">
        <v>3.84</v>
      </c>
      <c r="F10" s="4">
        <v>4</v>
      </c>
      <c r="G10" s="4">
        <v>3.9</v>
      </c>
      <c r="H10" s="4">
        <v>3.86</v>
      </c>
      <c r="I10" s="4">
        <v>3.56</v>
      </c>
      <c r="J10" s="4">
        <v>3.93</v>
      </c>
      <c r="K10" s="4">
        <v>4.13</v>
      </c>
      <c r="L10" s="4">
        <v>3.93</v>
      </c>
      <c r="M10" s="4">
        <f t="shared" ref="M10:M73" si="1">AVERAGE(E10:I10)</f>
        <v>3.8319999999999999</v>
      </c>
      <c r="N10" s="4">
        <f t="shared" ref="N10:N73" si="2">+M10/5*100</f>
        <v>76.64</v>
      </c>
      <c r="O10" s="3" t="str">
        <f t="shared" ref="O10:O73" si="3">IF(M10=0,"",IF(M10&lt;=1.5,"น้อยที่สุด",IF(M10&lt;=2.5,"น้อย",IF(M10&lt;=3.5,"ปานกลาง",IF(M10&lt;=4.5,"มาก","มากที่สุด")))))</f>
        <v>มาก</v>
      </c>
      <c r="P10" s="4">
        <v>3.85</v>
      </c>
      <c r="Q10" s="4">
        <v>76.959999999999994</v>
      </c>
      <c r="R10" s="3" t="s">
        <v>30</v>
      </c>
    </row>
    <row r="11" spans="1:18" x14ac:dyDescent="0.3">
      <c r="A11" s="6" t="s">
        <v>32</v>
      </c>
      <c r="B11" s="3">
        <v>57</v>
      </c>
      <c r="C11" s="3">
        <v>57</v>
      </c>
      <c r="D11" s="4">
        <f t="shared" si="0"/>
        <v>100</v>
      </c>
      <c r="E11" s="4">
        <v>3.83</v>
      </c>
      <c r="F11" s="4">
        <v>3.96</v>
      </c>
      <c r="G11" s="4">
        <v>3.82</v>
      </c>
      <c r="H11" s="4">
        <v>3.84</v>
      </c>
      <c r="I11" s="4">
        <v>3.54</v>
      </c>
      <c r="J11" s="4">
        <v>3.97</v>
      </c>
      <c r="K11" s="4">
        <v>4.1399999999999997</v>
      </c>
      <c r="L11" s="4">
        <v>3.93</v>
      </c>
      <c r="M11" s="4">
        <f t="shared" si="1"/>
        <v>3.7979999999999996</v>
      </c>
      <c r="N11" s="4">
        <f t="shared" si="2"/>
        <v>75.959999999999994</v>
      </c>
      <c r="O11" s="3" t="str">
        <f t="shared" si="3"/>
        <v>มาก</v>
      </c>
      <c r="P11" s="4">
        <v>3.83</v>
      </c>
      <c r="Q11" s="4">
        <v>76.540000000000006</v>
      </c>
      <c r="R11" s="3" t="s">
        <v>30</v>
      </c>
    </row>
    <row r="12" spans="1:18" x14ac:dyDescent="0.3">
      <c r="A12" s="6" t="s">
        <v>33</v>
      </c>
      <c r="B12" s="3">
        <v>29</v>
      </c>
      <c r="C12" s="3">
        <v>28</v>
      </c>
      <c r="D12" s="4">
        <f t="shared" si="0"/>
        <v>96.551724137931032</v>
      </c>
      <c r="E12" s="4">
        <v>3.93</v>
      </c>
      <c r="F12" s="4">
        <v>4.09</v>
      </c>
      <c r="G12" s="4">
        <v>4.09</v>
      </c>
      <c r="H12" s="4">
        <v>3.9</v>
      </c>
      <c r="I12" s="4">
        <v>3.6</v>
      </c>
      <c r="J12" s="4">
        <v>3.93</v>
      </c>
      <c r="K12" s="4">
        <v>4.1100000000000003</v>
      </c>
      <c r="L12" s="4">
        <v>3.93</v>
      </c>
      <c r="M12" s="4">
        <f t="shared" si="1"/>
        <v>3.9219999999999997</v>
      </c>
      <c r="N12" s="4">
        <f t="shared" si="2"/>
        <v>78.44</v>
      </c>
      <c r="O12" s="3" t="str">
        <f t="shared" si="3"/>
        <v>มาก</v>
      </c>
      <c r="P12" s="4">
        <v>3.92</v>
      </c>
      <c r="Q12" s="4">
        <v>78.45</v>
      </c>
      <c r="R12" s="3" t="s">
        <v>30</v>
      </c>
    </row>
    <row r="13" spans="1:18" x14ac:dyDescent="0.3">
      <c r="A13" s="6" t="s">
        <v>34</v>
      </c>
      <c r="B13" s="3">
        <v>88</v>
      </c>
      <c r="C13" s="3">
        <v>88</v>
      </c>
      <c r="D13" s="4">
        <f t="shared" si="0"/>
        <v>100</v>
      </c>
      <c r="E13" s="4">
        <v>3.77</v>
      </c>
      <c r="F13" s="4">
        <v>3.96</v>
      </c>
      <c r="G13" s="4">
        <v>3.8</v>
      </c>
      <c r="H13" s="4">
        <v>3.82</v>
      </c>
      <c r="I13" s="4">
        <v>3.53</v>
      </c>
      <c r="J13" s="4">
        <v>3.88</v>
      </c>
      <c r="K13" s="4">
        <v>4.13</v>
      </c>
      <c r="L13" s="4">
        <v>3.93</v>
      </c>
      <c r="M13" s="4">
        <f t="shared" si="1"/>
        <v>3.7760000000000007</v>
      </c>
      <c r="N13" s="4">
        <f t="shared" si="2"/>
        <v>75.52000000000001</v>
      </c>
      <c r="O13" s="3" t="str">
        <f t="shared" si="3"/>
        <v>มาก</v>
      </c>
      <c r="P13" s="4">
        <v>3.79</v>
      </c>
      <c r="Q13" s="4">
        <v>75.87</v>
      </c>
      <c r="R13" s="3" t="s">
        <v>30</v>
      </c>
    </row>
    <row r="14" spans="1:18" x14ac:dyDescent="0.3">
      <c r="A14" s="5" t="s">
        <v>35</v>
      </c>
      <c r="B14" s="3">
        <v>22</v>
      </c>
      <c r="C14" s="3">
        <v>22</v>
      </c>
      <c r="D14" s="4">
        <f t="shared" si="0"/>
        <v>100</v>
      </c>
      <c r="E14" s="4">
        <v>4.0999999999999996</v>
      </c>
      <c r="F14" s="4">
        <v>4.1100000000000003</v>
      </c>
      <c r="G14" s="4">
        <v>4.05</v>
      </c>
      <c r="H14" s="4">
        <v>3.94</v>
      </c>
      <c r="I14" s="4">
        <v>3.55</v>
      </c>
      <c r="J14" s="4">
        <v>4.13</v>
      </c>
      <c r="K14" s="4">
        <v>4.3899999999999997</v>
      </c>
      <c r="L14" s="4">
        <v>4.05</v>
      </c>
      <c r="M14" s="4">
        <f t="shared" si="1"/>
        <v>3.9500000000000006</v>
      </c>
      <c r="N14" s="4">
        <f t="shared" si="2"/>
        <v>79.000000000000014</v>
      </c>
      <c r="O14" s="3" t="str">
        <f t="shared" si="3"/>
        <v>มาก</v>
      </c>
      <c r="P14" s="4">
        <v>3.98</v>
      </c>
      <c r="Q14" s="4">
        <v>79.069999999999993</v>
      </c>
      <c r="R14" s="3" t="s">
        <v>30</v>
      </c>
    </row>
    <row r="15" spans="1:18" x14ac:dyDescent="0.3">
      <c r="A15" s="5" t="s">
        <v>36</v>
      </c>
      <c r="B15" s="3">
        <v>31</v>
      </c>
      <c r="C15" s="3">
        <v>31</v>
      </c>
      <c r="D15" s="4">
        <f t="shared" si="0"/>
        <v>100</v>
      </c>
      <c r="E15" s="4">
        <v>3.97</v>
      </c>
      <c r="F15" s="4">
        <v>4.0999999999999996</v>
      </c>
      <c r="G15" s="4">
        <v>3.85</v>
      </c>
      <c r="H15" s="4">
        <v>4.01</v>
      </c>
      <c r="I15" s="4">
        <v>3.48</v>
      </c>
      <c r="J15" s="4">
        <v>4.0999999999999996</v>
      </c>
      <c r="K15" s="4">
        <v>4.3499999999999996</v>
      </c>
      <c r="L15" s="4">
        <v>4.13</v>
      </c>
      <c r="M15" s="4">
        <f t="shared" si="1"/>
        <v>3.8820000000000001</v>
      </c>
      <c r="N15" s="4">
        <f t="shared" si="2"/>
        <v>77.64</v>
      </c>
      <c r="O15" s="3" t="str">
        <f t="shared" si="3"/>
        <v>มาก</v>
      </c>
      <c r="P15" s="4">
        <v>3.92</v>
      </c>
      <c r="Q15" s="4">
        <v>78.14</v>
      </c>
      <c r="R15" s="3" t="s">
        <v>30</v>
      </c>
    </row>
    <row r="16" spans="1:18" s="2" customFormat="1" x14ac:dyDescent="0.3">
      <c r="A16" s="16" t="s">
        <v>37</v>
      </c>
      <c r="B16" s="17">
        <v>388</v>
      </c>
      <c r="C16" s="17">
        <f>SUM(C17:C27)</f>
        <v>381</v>
      </c>
      <c r="D16" s="18">
        <f t="shared" si="0"/>
        <v>98.19587628865979</v>
      </c>
      <c r="E16" s="18">
        <v>4.01</v>
      </c>
      <c r="F16" s="18">
        <v>4.1500000000000004</v>
      </c>
      <c r="G16" s="18">
        <v>4.16</v>
      </c>
      <c r="H16" s="18">
        <v>3.9</v>
      </c>
      <c r="I16" s="18">
        <v>3.56</v>
      </c>
      <c r="J16" s="18">
        <v>4.01</v>
      </c>
      <c r="K16" s="18">
        <v>4.2</v>
      </c>
      <c r="L16" s="18">
        <v>4.05</v>
      </c>
      <c r="M16" s="18">
        <f t="shared" si="1"/>
        <v>3.9559999999999995</v>
      </c>
      <c r="N16" s="18">
        <f t="shared" si="2"/>
        <v>79.11999999999999</v>
      </c>
      <c r="O16" s="17" t="str">
        <f t="shared" si="3"/>
        <v>มาก</v>
      </c>
      <c r="P16" s="18">
        <v>3.97</v>
      </c>
      <c r="Q16" s="18">
        <v>79.400000000000006</v>
      </c>
      <c r="R16" s="17" t="s">
        <v>30</v>
      </c>
    </row>
    <row r="17" spans="1:18" x14ac:dyDescent="0.3">
      <c r="A17" s="5" t="s">
        <v>38</v>
      </c>
      <c r="B17" s="3">
        <v>16</v>
      </c>
      <c r="C17" s="3">
        <v>16</v>
      </c>
      <c r="D17" s="4">
        <f t="shared" si="0"/>
        <v>100</v>
      </c>
      <c r="E17" s="4">
        <v>4.0599999999999996</v>
      </c>
      <c r="F17" s="4">
        <v>4.2300000000000004</v>
      </c>
      <c r="G17" s="4">
        <v>4.58</v>
      </c>
      <c r="H17" s="4">
        <v>3.6</v>
      </c>
      <c r="I17" s="4">
        <v>3.48</v>
      </c>
      <c r="J17" s="4">
        <v>3.94</v>
      </c>
      <c r="K17" s="4">
        <v>4.25</v>
      </c>
      <c r="L17" s="4">
        <v>4.13</v>
      </c>
      <c r="M17" s="4">
        <f t="shared" si="1"/>
        <v>3.9899999999999998</v>
      </c>
      <c r="N17" s="4">
        <f t="shared" si="2"/>
        <v>79.8</v>
      </c>
      <c r="O17" s="3" t="str">
        <f t="shared" si="3"/>
        <v>มาก</v>
      </c>
      <c r="P17" s="4">
        <v>3.98</v>
      </c>
      <c r="Q17" s="4">
        <v>79.61</v>
      </c>
      <c r="R17" s="3" t="s">
        <v>30</v>
      </c>
    </row>
    <row r="18" spans="1:18" x14ac:dyDescent="0.3">
      <c r="A18" s="5" t="s">
        <v>39</v>
      </c>
      <c r="B18" s="3">
        <v>63</v>
      </c>
      <c r="C18" s="3">
        <v>62</v>
      </c>
      <c r="D18" s="4">
        <f t="shared" si="0"/>
        <v>98.412698412698404</v>
      </c>
      <c r="E18" s="4">
        <v>4.05</v>
      </c>
      <c r="F18" s="4">
        <v>4.22</v>
      </c>
      <c r="G18" s="4">
        <v>4.13</v>
      </c>
      <c r="H18" s="4">
        <v>4</v>
      </c>
      <c r="I18" s="4">
        <v>3.74</v>
      </c>
      <c r="J18" s="4">
        <v>4.18</v>
      </c>
      <c r="K18" s="4">
        <v>4.38</v>
      </c>
      <c r="L18" s="4">
        <v>4.13</v>
      </c>
      <c r="M18" s="4">
        <f t="shared" si="1"/>
        <v>4.0280000000000005</v>
      </c>
      <c r="N18" s="4">
        <f t="shared" si="2"/>
        <v>80.56</v>
      </c>
      <c r="O18" s="3" t="str">
        <f t="shared" si="3"/>
        <v>มาก</v>
      </c>
      <c r="P18" s="4">
        <v>4.05</v>
      </c>
      <c r="Q18" s="4">
        <v>81.09</v>
      </c>
      <c r="R18" s="3" t="s">
        <v>30</v>
      </c>
    </row>
    <row r="19" spans="1:18" x14ac:dyDescent="0.3">
      <c r="A19" s="5" t="s">
        <v>40</v>
      </c>
      <c r="B19" s="3">
        <v>56</v>
      </c>
      <c r="C19" s="3">
        <v>54</v>
      </c>
      <c r="D19" s="4">
        <f t="shared" si="0"/>
        <v>96.428571428571431</v>
      </c>
      <c r="E19" s="4">
        <v>4.01</v>
      </c>
      <c r="F19" s="4">
        <v>4.1399999999999997</v>
      </c>
      <c r="G19" s="4">
        <v>3.89</v>
      </c>
      <c r="H19" s="4">
        <v>3.82</v>
      </c>
      <c r="I19" s="4">
        <v>3.46</v>
      </c>
      <c r="J19" s="4">
        <v>3.88</v>
      </c>
      <c r="K19" s="4">
        <v>4.21</v>
      </c>
      <c r="L19" s="4">
        <v>3.98</v>
      </c>
      <c r="M19" s="4">
        <f t="shared" si="1"/>
        <v>3.8639999999999999</v>
      </c>
      <c r="N19" s="4">
        <f t="shared" si="2"/>
        <v>77.279999999999987</v>
      </c>
      <c r="O19" s="3" t="str">
        <f t="shared" si="3"/>
        <v>มาก</v>
      </c>
      <c r="P19" s="4">
        <v>3.87</v>
      </c>
      <c r="Q19" s="4">
        <v>77.349999999999994</v>
      </c>
      <c r="R19" s="3" t="s">
        <v>30</v>
      </c>
    </row>
    <row r="20" spans="1:18" x14ac:dyDescent="0.3">
      <c r="A20" s="5" t="s">
        <v>41</v>
      </c>
      <c r="B20" s="3">
        <v>30</v>
      </c>
      <c r="C20" s="3">
        <v>30</v>
      </c>
      <c r="D20" s="4">
        <f t="shared" si="0"/>
        <v>100</v>
      </c>
      <c r="E20" s="4">
        <v>3.98</v>
      </c>
      <c r="F20" s="4">
        <v>4.13</v>
      </c>
      <c r="G20" s="4">
        <v>4.13</v>
      </c>
      <c r="H20" s="4">
        <v>3.96</v>
      </c>
      <c r="I20" s="4">
        <v>3.53</v>
      </c>
      <c r="J20" s="4">
        <v>3.87</v>
      </c>
      <c r="K20" s="4">
        <v>4.03</v>
      </c>
      <c r="L20" s="4">
        <v>3.93</v>
      </c>
      <c r="M20" s="4">
        <f t="shared" si="1"/>
        <v>3.9460000000000002</v>
      </c>
      <c r="N20" s="4">
        <f t="shared" si="2"/>
        <v>78.92</v>
      </c>
      <c r="O20" s="3" t="str">
        <f t="shared" si="3"/>
        <v>มาก</v>
      </c>
      <c r="P20" s="4">
        <v>3.93</v>
      </c>
      <c r="Q20" s="4">
        <v>78.69</v>
      </c>
      <c r="R20" s="3" t="s">
        <v>30</v>
      </c>
    </row>
    <row r="21" spans="1:18" x14ac:dyDescent="0.3">
      <c r="A21" s="5" t="s">
        <v>119</v>
      </c>
      <c r="B21" s="3">
        <v>64</v>
      </c>
      <c r="C21" s="3">
        <f>52+9</f>
        <v>61</v>
      </c>
      <c r="D21" s="4">
        <f t="shared" si="0"/>
        <v>95.3125</v>
      </c>
      <c r="E21" s="4">
        <v>3.97</v>
      </c>
      <c r="F21" s="4">
        <v>4.2300000000000004</v>
      </c>
      <c r="G21" s="4">
        <v>4.12</v>
      </c>
      <c r="H21" s="4">
        <v>3.89</v>
      </c>
      <c r="I21" s="4">
        <v>3.7</v>
      </c>
      <c r="J21" s="4">
        <v>3.94</v>
      </c>
      <c r="K21" s="4">
        <v>4.2</v>
      </c>
      <c r="L21" s="4">
        <v>4.0999999999999996</v>
      </c>
      <c r="M21" s="4">
        <f t="shared" si="1"/>
        <v>3.9820000000000002</v>
      </c>
      <c r="N21" s="4">
        <f t="shared" si="2"/>
        <v>79.64</v>
      </c>
      <c r="O21" s="3" t="str">
        <f t="shared" si="3"/>
        <v>มาก</v>
      </c>
      <c r="P21" s="4">
        <v>3.97</v>
      </c>
      <c r="Q21" s="4">
        <v>79.42</v>
      </c>
      <c r="R21" s="3" t="s">
        <v>30</v>
      </c>
    </row>
    <row r="22" spans="1:18" x14ac:dyDescent="0.3">
      <c r="A22" s="5" t="s">
        <v>42</v>
      </c>
      <c r="B22" s="3">
        <v>34</v>
      </c>
      <c r="C22" s="3">
        <v>34</v>
      </c>
      <c r="D22" s="4">
        <f t="shared" si="0"/>
        <v>100</v>
      </c>
      <c r="E22" s="4">
        <v>3.81</v>
      </c>
      <c r="F22" s="4">
        <v>3.83</v>
      </c>
      <c r="G22" s="4">
        <v>3.96</v>
      </c>
      <c r="H22" s="4">
        <v>3.67</v>
      </c>
      <c r="I22" s="4">
        <v>3.5</v>
      </c>
      <c r="J22" s="4">
        <v>3.95</v>
      </c>
      <c r="K22" s="4">
        <v>4.16</v>
      </c>
      <c r="L22" s="4">
        <v>4.03</v>
      </c>
      <c r="M22" s="4">
        <f t="shared" si="1"/>
        <v>3.7540000000000004</v>
      </c>
      <c r="N22" s="4">
        <f t="shared" si="2"/>
        <v>75.080000000000013</v>
      </c>
      <c r="O22" s="3" t="str">
        <f t="shared" si="3"/>
        <v>มาก</v>
      </c>
      <c r="P22" s="4">
        <v>3.79</v>
      </c>
      <c r="Q22" s="4">
        <v>75.73</v>
      </c>
      <c r="R22" s="3" t="s">
        <v>30</v>
      </c>
    </row>
    <row r="23" spans="1:18" x14ac:dyDescent="0.3">
      <c r="A23" s="5" t="s">
        <v>43</v>
      </c>
      <c r="B23" s="3">
        <v>26</v>
      </c>
      <c r="C23" s="3">
        <v>26</v>
      </c>
      <c r="D23" s="4">
        <f t="shared" si="0"/>
        <v>100</v>
      </c>
      <c r="E23" s="4">
        <v>3.71</v>
      </c>
      <c r="F23" s="4">
        <v>4.03</v>
      </c>
      <c r="G23" s="4">
        <v>3.88</v>
      </c>
      <c r="H23" s="4">
        <v>3.62</v>
      </c>
      <c r="I23" s="4">
        <v>3.46</v>
      </c>
      <c r="J23" s="4">
        <v>3.73</v>
      </c>
      <c r="K23" s="4">
        <v>3.9</v>
      </c>
      <c r="L23" s="4">
        <v>3.92</v>
      </c>
      <c r="M23" s="4">
        <f t="shared" si="1"/>
        <v>3.7400000000000007</v>
      </c>
      <c r="N23" s="4">
        <f t="shared" si="2"/>
        <v>74.800000000000011</v>
      </c>
      <c r="O23" s="3" t="str">
        <f t="shared" si="3"/>
        <v>มาก</v>
      </c>
      <c r="P23" s="4">
        <v>3.74</v>
      </c>
      <c r="Q23" s="4">
        <v>74.8</v>
      </c>
      <c r="R23" s="3" t="s">
        <v>30</v>
      </c>
    </row>
    <row r="24" spans="1:18" x14ac:dyDescent="0.3">
      <c r="A24" s="5" t="s">
        <v>44</v>
      </c>
      <c r="B24" s="3">
        <v>20</v>
      </c>
      <c r="C24" s="3">
        <v>19</v>
      </c>
      <c r="D24" s="4">
        <f t="shared" si="0"/>
        <v>95</v>
      </c>
      <c r="E24" s="4">
        <v>4.29</v>
      </c>
      <c r="F24" s="4">
        <v>4.26</v>
      </c>
      <c r="G24" s="4">
        <v>4.29</v>
      </c>
      <c r="H24" s="4">
        <v>4.29</v>
      </c>
      <c r="I24" s="4">
        <v>3.23</v>
      </c>
      <c r="J24" s="4">
        <v>4.24</v>
      </c>
      <c r="K24" s="4">
        <v>4.1900000000000004</v>
      </c>
      <c r="L24" s="4">
        <v>3.89</v>
      </c>
      <c r="M24" s="4">
        <f t="shared" si="1"/>
        <v>4.0720000000000001</v>
      </c>
      <c r="N24" s="4">
        <f t="shared" si="2"/>
        <v>81.44</v>
      </c>
      <c r="O24" s="3" t="str">
        <f t="shared" si="3"/>
        <v>มาก</v>
      </c>
      <c r="P24" s="4">
        <v>4.0999999999999996</v>
      </c>
      <c r="Q24" s="4">
        <v>82.01</v>
      </c>
      <c r="R24" s="3" t="s">
        <v>30</v>
      </c>
    </row>
    <row r="25" spans="1:18" x14ac:dyDescent="0.3">
      <c r="A25" s="5" t="s">
        <v>45</v>
      </c>
      <c r="B25" s="3">
        <v>1</v>
      </c>
      <c r="C25" s="3">
        <v>1</v>
      </c>
      <c r="D25" s="4">
        <f t="shared" si="0"/>
        <v>100</v>
      </c>
      <c r="E25" s="4">
        <v>4</v>
      </c>
      <c r="F25" s="4">
        <v>4</v>
      </c>
      <c r="G25" s="4">
        <v>4</v>
      </c>
      <c r="H25" s="4">
        <v>4</v>
      </c>
      <c r="I25" s="4">
        <v>4</v>
      </c>
      <c r="J25" s="4">
        <v>4</v>
      </c>
      <c r="K25" s="4">
        <v>4</v>
      </c>
      <c r="L25" s="4">
        <v>4</v>
      </c>
      <c r="M25" s="4">
        <f t="shared" si="1"/>
        <v>4</v>
      </c>
      <c r="N25" s="4">
        <f t="shared" si="2"/>
        <v>80</v>
      </c>
      <c r="O25" s="3" t="str">
        <f t="shared" si="3"/>
        <v>มาก</v>
      </c>
      <c r="P25" s="4">
        <v>4</v>
      </c>
      <c r="Q25" s="4">
        <v>80</v>
      </c>
      <c r="R25" s="3" t="s">
        <v>30</v>
      </c>
    </row>
    <row r="26" spans="1:18" x14ac:dyDescent="0.3">
      <c r="A26" s="5" t="s">
        <v>46</v>
      </c>
      <c r="B26" s="3">
        <v>25</v>
      </c>
      <c r="C26" s="3">
        <v>25</v>
      </c>
      <c r="D26" s="4">
        <f t="shared" si="0"/>
        <v>100</v>
      </c>
      <c r="E26" s="4">
        <v>4.21</v>
      </c>
      <c r="F26" s="4">
        <v>4.37</v>
      </c>
      <c r="G26" s="4">
        <v>4.55</v>
      </c>
      <c r="H26" s="4">
        <v>3.96</v>
      </c>
      <c r="I26" s="4">
        <v>3.41</v>
      </c>
      <c r="J26" s="4">
        <v>4.24</v>
      </c>
      <c r="K26" s="4">
        <v>4.5199999999999996</v>
      </c>
      <c r="L26" s="4">
        <v>4.08</v>
      </c>
      <c r="M26" s="4">
        <f t="shared" si="1"/>
        <v>4.0999999999999996</v>
      </c>
      <c r="N26" s="4">
        <f t="shared" si="2"/>
        <v>82</v>
      </c>
      <c r="O26" s="3" t="str">
        <f t="shared" si="3"/>
        <v>มาก</v>
      </c>
      <c r="P26" s="4">
        <v>4.12</v>
      </c>
      <c r="Q26" s="4">
        <v>82.48</v>
      </c>
      <c r="R26" s="3" t="s">
        <v>30</v>
      </c>
    </row>
    <row r="27" spans="1:18" x14ac:dyDescent="0.3">
      <c r="A27" s="5" t="s">
        <v>47</v>
      </c>
      <c r="B27" s="3">
        <v>53</v>
      </c>
      <c r="C27" s="3">
        <v>53</v>
      </c>
      <c r="D27" s="4">
        <f t="shared" si="0"/>
        <v>100</v>
      </c>
      <c r="E27" s="4">
        <v>4.08</v>
      </c>
      <c r="F27" s="4">
        <v>4.1900000000000004</v>
      </c>
      <c r="G27" s="4">
        <v>4.26</v>
      </c>
      <c r="H27" s="4">
        <v>4.0999999999999996</v>
      </c>
      <c r="I27" s="4">
        <v>3.67</v>
      </c>
      <c r="J27" s="4">
        <v>4.1500000000000004</v>
      </c>
      <c r="K27" s="4">
        <v>4.3499999999999996</v>
      </c>
      <c r="L27" s="4">
        <v>4.3</v>
      </c>
      <c r="M27" s="4">
        <f t="shared" si="1"/>
        <v>4.0599999999999996</v>
      </c>
      <c r="N27" s="4">
        <f t="shared" si="2"/>
        <v>81.199999999999989</v>
      </c>
      <c r="O27" s="3" t="str">
        <f t="shared" si="3"/>
        <v>มาก</v>
      </c>
      <c r="P27" s="4">
        <v>4.08</v>
      </c>
      <c r="Q27" s="4">
        <v>81.5</v>
      </c>
      <c r="R27" s="3" t="s">
        <v>30</v>
      </c>
    </row>
    <row r="28" spans="1:18" s="2" customFormat="1" x14ac:dyDescent="0.3">
      <c r="A28" s="16" t="s">
        <v>48</v>
      </c>
      <c r="B28" s="17">
        <v>463</v>
      </c>
      <c r="C28" s="17">
        <f>SUM(C29:C34)</f>
        <v>456</v>
      </c>
      <c r="D28" s="18">
        <f t="shared" si="0"/>
        <v>98.488120950323975</v>
      </c>
      <c r="E28" s="18">
        <v>4.13</v>
      </c>
      <c r="F28" s="18">
        <v>4.33</v>
      </c>
      <c r="G28" s="18">
        <v>4.28</v>
      </c>
      <c r="H28" s="18">
        <v>4.09</v>
      </c>
      <c r="I28" s="18">
        <v>3.8</v>
      </c>
      <c r="J28" s="18">
        <v>4.17</v>
      </c>
      <c r="K28" s="18">
        <v>4.3899999999999997</v>
      </c>
      <c r="L28" s="18">
        <v>4.26</v>
      </c>
      <c r="M28" s="18">
        <f t="shared" si="1"/>
        <v>4.1260000000000003</v>
      </c>
      <c r="N28" s="18">
        <f t="shared" si="2"/>
        <v>82.52000000000001</v>
      </c>
      <c r="O28" s="17" t="str">
        <f t="shared" si="3"/>
        <v>มาก</v>
      </c>
      <c r="P28" s="18">
        <v>4.13</v>
      </c>
      <c r="Q28" s="18">
        <v>82.6</v>
      </c>
      <c r="R28" s="17" t="s">
        <v>30</v>
      </c>
    </row>
    <row r="29" spans="1:18" x14ac:dyDescent="0.3">
      <c r="A29" s="5" t="s">
        <v>49</v>
      </c>
      <c r="B29" s="3">
        <v>23</v>
      </c>
      <c r="C29" s="3">
        <v>22</v>
      </c>
      <c r="D29" s="4">
        <f t="shared" si="0"/>
        <v>95.652173913043484</v>
      </c>
      <c r="E29" s="4">
        <v>4.0599999999999996</v>
      </c>
      <c r="F29" s="4">
        <v>4.24</v>
      </c>
      <c r="G29" s="4">
        <v>4.28</v>
      </c>
      <c r="H29" s="4">
        <v>4</v>
      </c>
      <c r="I29" s="4">
        <v>3.8</v>
      </c>
      <c r="J29" s="4">
        <v>4.01</v>
      </c>
      <c r="K29" s="4">
        <v>4.18</v>
      </c>
      <c r="L29" s="4">
        <v>4.1399999999999997</v>
      </c>
      <c r="M29" s="4">
        <f t="shared" si="1"/>
        <v>4.0760000000000005</v>
      </c>
      <c r="N29" s="4">
        <f t="shared" si="2"/>
        <v>81.52000000000001</v>
      </c>
      <c r="O29" s="3" t="str">
        <f t="shared" si="3"/>
        <v>มาก</v>
      </c>
      <c r="P29" s="4">
        <v>4.07</v>
      </c>
      <c r="Q29" s="4">
        <v>81.400000000000006</v>
      </c>
      <c r="R29" s="3" t="s">
        <v>30</v>
      </c>
    </row>
    <row r="30" spans="1:18" x14ac:dyDescent="0.3">
      <c r="A30" s="5" t="s">
        <v>50</v>
      </c>
      <c r="B30" s="3">
        <v>118</v>
      </c>
      <c r="C30" s="3">
        <v>115</v>
      </c>
      <c r="D30" s="4">
        <f t="shared" si="0"/>
        <v>97.457627118644069</v>
      </c>
      <c r="E30" s="4">
        <v>4.04</v>
      </c>
      <c r="F30" s="4">
        <v>4.1399999999999997</v>
      </c>
      <c r="G30" s="4">
        <v>3.97</v>
      </c>
      <c r="H30" s="4">
        <v>3.98</v>
      </c>
      <c r="I30" s="4">
        <v>3.73</v>
      </c>
      <c r="J30" s="4">
        <v>4.12</v>
      </c>
      <c r="K30" s="4">
        <v>4.3899999999999997</v>
      </c>
      <c r="L30" s="4">
        <v>4.22</v>
      </c>
      <c r="M30" s="4">
        <f t="shared" si="1"/>
        <v>3.972</v>
      </c>
      <c r="N30" s="4">
        <f t="shared" si="2"/>
        <v>79.44</v>
      </c>
      <c r="O30" s="3" t="str">
        <f t="shared" si="3"/>
        <v>มาก</v>
      </c>
      <c r="P30" s="4">
        <v>4</v>
      </c>
      <c r="Q30" s="4">
        <v>80</v>
      </c>
      <c r="R30" s="3" t="s">
        <v>30</v>
      </c>
    </row>
    <row r="31" spans="1:18" x14ac:dyDescent="0.3">
      <c r="A31" s="5" t="s">
        <v>51</v>
      </c>
      <c r="B31" s="3">
        <v>89</v>
      </c>
      <c r="C31" s="3">
        <v>89</v>
      </c>
      <c r="D31" s="4">
        <f t="shared" si="0"/>
        <v>100</v>
      </c>
      <c r="E31" s="4">
        <v>3.88</v>
      </c>
      <c r="F31" s="4">
        <v>4.08</v>
      </c>
      <c r="G31" s="4">
        <v>4.05</v>
      </c>
      <c r="H31" s="4">
        <v>3.87</v>
      </c>
      <c r="I31" s="4">
        <v>3.66</v>
      </c>
      <c r="J31" s="4">
        <v>4.03</v>
      </c>
      <c r="K31" s="4">
        <v>4.24</v>
      </c>
      <c r="L31" s="4">
        <v>4.09</v>
      </c>
      <c r="M31" s="4">
        <f t="shared" si="1"/>
        <v>3.9079999999999999</v>
      </c>
      <c r="N31" s="4">
        <f t="shared" si="2"/>
        <v>78.16</v>
      </c>
      <c r="O31" s="3" t="str">
        <f t="shared" si="3"/>
        <v>มาก</v>
      </c>
      <c r="P31" s="4">
        <v>3.93</v>
      </c>
      <c r="Q31" s="4">
        <v>78.599999999999994</v>
      </c>
      <c r="R31" s="3" t="s">
        <v>30</v>
      </c>
    </row>
    <row r="32" spans="1:18" x14ac:dyDescent="0.3">
      <c r="A32" s="5" t="s">
        <v>52</v>
      </c>
      <c r="B32" s="3">
        <v>98</v>
      </c>
      <c r="C32" s="3">
        <v>96</v>
      </c>
      <c r="D32" s="4">
        <f t="shared" si="0"/>
        <v>97.959183673469383</v>
      </c>
      <c r="E32" s="4">
        <v>4.42</v>
      </c>
      <c r="F32" s="4">
        <v>4.58</v>
      </c>
      <c r="G32" s="4">
        <v>4.49</v>
      </c>
      <c r="H32" s="4">
        <v>4.3</v>
      </c>
      <c r="I32" s="4">
        <v>3.98</v>
      </c>
      <c r="J32" s="4">
        <v>4.41</v>
      </c>
      <c r="K32" s="4">
        <v>4.53</v>
      </c>
      <c r="L32" s="4">
        <v>4.46</v>
      </c>
      <c r="M32" s="4">
        <f t="shared" si="1"/>
        <v>4.3540000000000001</v>
      </c>
      <c r="N32" s="4">
        <f t="shared" si="2"/>
        <v>87.08</v>
      </c>
      <c r="O32" s="3" t="str">
        <f t="shared" si="3"/>
        <v>มาก</v>
      </c>
      <c r="P32" s="4">
        <v>4.3600000000000003</v>
      </c>
      <c r="Q32" s="4">
        <v>87.2</v>
      </c>
      <c r="R32" s="3" t="s">
        <v>30</v>
      </c>
    </row>
    <row r="33" spans="1:18" x14ac:dyDescent="0.3">
      <c r="A33" s="5" t="s">
        <v>53</v>
      </c>
      <c r="B33" s="3">
        <v>10</v>
      </c>
      <c r="C33" s="3">
        <v>10</v>
      </c>
      <c r="D33" s="4">
        <f t="shared" si="0"/>
        <v>100</v>
      </c>
      <c r="E33" s="4">
        <v>4.37</v>
      </c>
      <c r="F33" s="4">
        <v>4.8</v>
      </c>
      <c r="G33" s="4">
        <v>4.83</v>
      </c>
      <c r="H33" s="4">
        <v>4.43</v>
      </c>
      <c r="I33" s="4">
        <v>3.93</v>
      </c>
      <c r="J33" s="4">
        <v>4.47</v>
      </c>
      <c r="K33" s="4">
        <v>4.7300000000000004</v>
      </c>
      <c r="L33" s="4">
        <v>4.5</v>
      </c>
      <c r="M33" s="4">
        <f t="shared" si="1"/>
        <v>4.4719999999999995</v>
      </c>
      <c r="N33" s="4">
        <f t="shared" si="2"/>
        <v>89.439999999999984</v>
      </c>
      <c r="O33" s="3" t="str">
        <f t="shared" si="3"/>
        <v>มาก</v>
      </c>
      <c r="P33" s="4">
        <v>4.47</v>
      </c>
      <c r="Q33" s="4">
        <v>89.4</v>
      </c>
      <c r="R33" s="3" t="s">
        <v>54</v>
      </c>
    </row>
    <row r="34" spans="1:18" x14ac:dyDescent="0.3">
      <c r="A34" s="5" t="s">
        <v>55</v>
      </c>
      <c r="B34" s="3">
        <v>125</v>
      </c>
      <c r="C34" s="3">
        <v>124</v>
      </c>
      <c r="D34" s="4">
        <f t="shared" si="0"/>
        <v>99.2</v>
      </c>
      <c r="E34" s="4">
        <v>3.99</v>
      </c>
      <c r="F34" s="4">
        <v>4.12</v>
      </c>
      <c r="G34" s="4">
        <v>4.0599999999999996</v>
      </c>
      <c r="H34" s="4">
        <v>3.96</v>
      </c>
      <c r="I34" s="4">
        <v>3.71</v>
      </c>
      <c r="J34" s="4">
        <v>3.99</v>
      </c>
      <c r="K34" s="4">
        <v>4.29</v>
      </c>
      <c r="L34" s="4">
        <v>4.13</v>
      </c>
      <c r="M34" s="4">
        <f t="shared" si="1"/>
        <v>3.968</v>
      </c>
      <c r="N34" s="4">
        <f t="shared" si="2"/>
        <v>79.36</v>
      </c>
      <c r="O34" s="3" t="str">
        <f t="shared" si="3"/>
        <v>มาก</v>
      </c>
      <c r="P34" s="4">
        <v>3.97</v>
      </c>
      <c r="Q34" s="4">
        <v>79.400000000000006</v>
      </c>
      <c r="R34" s="3" t="s">
        <v>30</v>
      </c>
    </row>
    <row r="35" spans="1:18" s="2" customFormat="1" x14ac:dyDescent="0.3">
      <c r="A35" s="16" t="s">
        <v>56</v>
      </c>
      <c r="B35" s="17">
        <v>33</v>
      </c>
      <c r="C35" s="17">
        <f>+C36+C37</f>
        <v>31</v>
      </c>
      <c r="D35" s="18">
        <f t="shared" si="0"/>
        <v>93.939393939393938</v>
      </c>
      <c r="E35" s="18">
        <v>3.93</v>
      </c>
      <c r="F35" s="18">
        <v>4.03</v>
      </c>
      <c r="G35" s="18">
        <v>3.94</v>
      </c>
      <c r="H35" s="18">
        <v>3.81</v>
      </c>
      <c r="I35" s="18">
        <v>3.39</v>
      </c>
      <c r="J35" s="18">
        <v>4.07</v>
      </c>
      <c r="K35" s="18">
        <v>4.33</v>
      </c>
      <c r="L35" s="18">
        <v>4.28</v>
      </c>
      <c r="M35" s="18">
        <f t="shared" si="1"/>
        <v>3.8200000000000003</v>
      </c>
      <c r="N35" s="18">
        <f t="shared" si="2"/>
        <v>76.400000000000006</v>
      </c>
      <c r="O35" s="17" t="str">
        <f t="shared" si="3"/>
        <v>มาก</v>
      </c>
      <c r="P35" s="18">
        <v>3.86</v>
      </c>
      <c r="Q35" s="18">
        <v>77.2</v>
      </c>
      <c r="R35" s="17" t="s">
        <v>30</v>
      </c>
    </row>
    <row r="36" spans="1:18" x14ac:dyDescent="0.3">
      <c r="A36" s="5" t="s">
        <v>57</v>
      </c>
      <c r="B36" s="3">
        <v>3</v>
      </c>
      <c r="C36" s="3">
        <v>2</v>
      </c>
      <c r="D36" s="4">
        <f t="shared" si="0"/>
        <v>66.666666666666657</v>
      </c>
      <c r="E36" s="4">
        <v>4.17</v>
      </c>
      <c r="F36" s="4">
        <v>4.43</v>
      </c>
      <c r="G36" s="4">
        <v>4.25</v>
      </c>
      <c r="H36" s="4">
        <v>4.07</v>
      </c>
      <c r="I36" s="4">
        <v>3.46</v>
      </c>
      <c r="J36" s="4">
        <v>4.55</v>
      </c>
      <c r="K36" s="4">
        <v>4.96</v>
      </c>
      <c r="L36" s="4">
        <v>5</v>
      </c>
      <c r="M36" s="4">
        <f t="shared" si="1"/>
        <v>4.0760000000000005</v>
      </c>
      <c r="N36" s="4">
        <f t="shared" si="2"/>
        <v>81.52000000000001</v>
      </c>
      <c r="O36" s="3" t="str">
        <f t="shared" si="3"/>
        <v>มาก</v>
      </c>
      <c r="P36" s="4">
        <v>4.16</v>
      </c>
      <c r="Q36" s="4">
        <v>83</v>
      </c>
      <c r="R36" s="3" t="s">
        <v>30</v>
      </c>
    </row>
    <row r="37" spans="1:18" x14ac:dyDescent="0.3">
      <c r="A37" s="5" t="s">
        <v>58</v>
      </c>
      <c r="B37" s="3">
        <v>30</v>
      </c>
      <c r="C37" s="3">
        <v>29</v>
      </c>
      <c r="D37" s="4">
        <f t="shared" si="0"/>
        <v>96.666666666666671</v>
      </c>
      <c r="E37" s="4">
        <v>3.69</v>
      </c>
      <c r="F37" s="4">
        <v>3.64</v>
      </c>
      <c r="G37" s="4">
        <v>3.63</v>
      </c>
      <c r="H37" s="4">
        <v>3.54</v>
      </c>
      <c r="I37" s="4">
        <v>3.31</v>
      </c>
      <c r="J37" s="4">
        <v>3.58</v>
      </c>
      <c r="K37" s="4">
        <v>3.7</v>
      </c>
      <c r="L37" s="4">
        <v>3.55</v>
      </c>
      <c r="M37" s="4">
        <f t="shared" si="1"/>
        <v>3.5619999999999998</v>
      </c>
      <c r="N37" s="4">
        <f t="shared" si="2"/>
        <v>71.239999999999995</v>
      </c>
      <c r="O37" s="3" t="str">
        <f t="shared" si="3"/>
        <v>มาก</v>
      </c>
      <c r="P37" s="4">
        <v>3.57</v>
      </c>
      <c r="Q37" s="4">
        <v>71.400000000000006</v>
      </c>
      <c r="R37" s="3" t="s">
        <v>30</v>
      </c>
    </row>
    <row r="38" spans="1:18" s="2" customFormat="1" x14ac:dyDescent="0.3">
      <c r="A38" s="16" t="s">
        <v>59</v>
      </c>
      <c r="B38" s="17">
        <v>79</v>
      </c>
      <c r="C38" s="17">
        <v>79</v>
      </c>
      <c r="D38" s="18">
        <f t="shared" si="0"/>
        <v>100</v>
      </c>
      <c r="E38" s="18">
        <v>4.08</v>
      </c>
      <c r="F38" s="18">
        <v>4.2699999999999996</v>
      </c>
      <c r="G38" s="18">
        <v>4.08</v>
      </c>
      <c r="H38" s="18">
        <v>4.07</v>
      </c>
      <c r="I38" s="18">
        <v>3.61</v>
      </c>
      <c r="J38" s="18">
        <v>4.25</v>
      </c>
      <c r="K38" s="18">
        <v>4.1900000000000004</v>
      </c>
      <c r="L38" s="18">
        <v>4.09</v>
      </c>
      <c r="M38" s="18">
        <f t="shared" si="1"/>
        <v>4.0220000000000002</v>
      </c>
      <c r="N38" s="18">
        <f t="shared" si="2"/>
        <v>80.44</v>
      </c>
      <c r="O38" s="17" t="str">
        <f t="shared" si="3"/>
        <v>มาก</v>
      </c>
      <c r="P38" s="18">
        <v>4.0599999999999996</v>
      </c>
      <c r="Q38" s="18">
        <v>81.2</v>
      </c>
      <c r="R38" s="17" t="s">
        <v>30</v>
      </c>
    </row>
    <row r="39" spans="1:18" x14ac:dyDescent="0.3">
      <c r="A39" s="5" t="s">
        <v>60</v>
      </c>
      <c r="B39" s="3">
        <v>79</v>
      </c>
      <c r="C39" s="3">
        <v>79</v>
      </c>
      <c r="D39" s="4">
        <f t="shared" si="0"/>
        <v>100</v>
      </c>
      <c r="E39" s="4">
        <v>4.08</v>
      </c>
      <c r="F39" s="4">
        <v>4.2699999999999996</v>
      </c>
      <c r="G39" s="4">
        <v>4.08</v>
      </c>
      <c r="H39" s="4">
        <v>4.07</v>
      </c>
      <c r="I39" s="4">
        <v>3.61</v>
      </c>
      <c r="J39" s="4">
        <v>4.25</v>
      </c>
      <c r="K39" s="4">
        <v>4.1900000000000004</v>
      </c>
      <c r="L39" s="4">
        <v>4.09</v>
      </c>
      <c r="M39" s="4">
        <f t="shared" si="1"/>
        <v>4.0220000000000002</v>
      </c>
      <c r="N39" s="4">
        <f t="shared" si="2"/>
        <v>80.44</v>
      </c>
      <c r="O39" s="3" t="str">
        <f t="shared" si="3"/>
        <v>มาก</v>
      </c>
      <c r="P39" s="4">
        <v>4.0599999999999996</v>
      </c>
      <c r="Q39" s="4">
        <v>81.2</v>
      </c>
      <c r="R39" s="3" t="s">
        <v>30</v>
      </c>
    </row>
    <row r="40" spans="1:18" s="2" customFormat="1" x14ac:dyDescent="0.3">
      <c r="A40" s="16" t="s">
        <v>61</v>
      </c>
      <c r="B40" s="17">
        <v>113</v>
      </c>
      <c r="C40" s="17">
        <f>+C41+C42</f>
        <v>110</v>
      </c>
      <c r="D40" s="18">
        <f t="shared" si="0"/>
        <v>97.345132743362825</v>
      </c>
      <c r="E40" s="18">
        <v>4.03</v>
      </c>
      <c r="F40" s="18">
        <v>4.07</v>
      </c>
      <c r="G40" s="18">
        <v>3.97</v>
      </c>
      <c r="H40" s="18">
        <v>3.91</v>
      </c>
      <c r="I40" s="18">
        <v>3.71</v>
      </c>
      <c r="J40" s="18">
        <v>4.0199999999999996</v>
      </c>
      <c r="K40" s="18">
        <v>4.09</v>
      </c>
      <c r="L40" s="18">
        <v>4.07</v>
      </c>
      <c r="M40" s="18">
        <f t="shared" si="1"/>
        <v>3.9380000000000002</v>
      </c>
      <c r="N40" s="18">
        <f t="shared" si="2"/>
        <v>78.760000000000005</v>
      </c>
      <c r="O40" s="17" t="str">
        <f t="shared" si="3"/>
        <v>มาก</v>
      </c>
      <c r="P40" s="18">
        <v>3.95</v>
      </c>
      <c r="Q40" s="18">
        <v>79</v>
      </c>
      <c r="R40" s="17" t="s">
        <v>30</v>
      </c>
    </row>
    <row r="41" spans="1:18" x14ac:dyDescent="0.3">
      <c r="A41" s="5" t="s">
        <v>62</v>
      </c>
      <c r="B41" s="7">
        <v>39</v>
      </c>
      <c r="C41" s="3">
        <v>38</v>
      </c>
      <c r="D41" s="4">
        <f t="shared" si="0"/>
        <v>97.435897435897431</v>
      </c>
      <c r="E41" s="4">
        <v>3.84</v>
      </c>
      <c r="F41" s="4">
        <v>3.81</v>
      </c>
      <c r="G41" s="4">
        <v>3.68</v>
      </c>
      <c r="H41" s="4">
        <v>3.63</v>
      </c>
      <c r="I41" s="4">
        <v>3.63</v>
      </c>
      <c r="J41" s="4">
        <v>3.77</v>
      </c>
      <c r="K41" s="4">
        <v>3.75</v>
      </c>
      <c r="L41" s="4">
        <v>3.79</v>
      </c>
      <c r="M41" s="4">
        <f t="shared" si="1"/>
        <v>3.718</v>
      </c>
      <c r="N41" s="4">
        <f t="shared" si="2"/>
        <v>74.36</v>
      </c>
      <c r="O41" s="3" t="str">
        <f t="shared" si="3"/>
        <v>มาก</v>
      </c>
      <c r="P41" s="4">
        <v>3.73</v>
      </c>
      <c r="Q41" s="4">
        <v>74.599999999999994</v>
      </c>
      <c r="R41" s="3" t="s">
        <v>30</v>
      </c>
    </row>
    <row r="42" spans="1:18" x14ac:dyDescent="0.3">
      <c r="A42" s="5" t="s">
        <v>63</v>
      </c>
      <c r="B42" s="7">
        <v>74</v>
      </c>
      <c r="C42" s="3">
        <v>72</v>
      </c>
      <c r="D42" s="4">
        <f t="shared" si="0"/>
        <v>97.297297297297305</v>
      </c>
      <c r="E42" s="4">
        <v>4.22</v>
      </c>
      <c r="F42" s="4">
        <v>4.32</v>
      </c>
      <c r="G42" s="4">
        <v>4.2699999999999996</v>
      </c>
      <c r="H42" s="4">
        <v>4.2</v>
      </c>
      <c r="I42" s="4">
        <v>3.78</v>
      </c>
      <c r="J42" s="4">
        <v>4.28</v>
      </c>
      <c r="K42" s="4">
        <v>4.42</v>
      </c>
      <c r="L42" s="4">
        <v>4.3499999999999996</v>
      </c>
      <c r="M42" s="4">
        <f t="shared" si="1"/>
        <v>4.1579999999999995</v>
      </c>
      <c r="N42" s="4">
        <f t="shared" si="2"/>
        <v>83.16</v>
      </c>
      <c r="O42" s="3" t="str">
        <f t="shared" si="3"/>
        <v>มาก</v>
      </c>
      <c r="P42" s="4">
        <v>4.18</v>
      </c>
      <c r="Q42" s="4">
        <v>83.6</v>
      </c>
      <c r="R42" s="3" t="s">
        <v>30</v>
      </c>
    </row>
    <row r="43" spans="1:18" s="2" customFormat="1" ht="24" customHeight="1" x14ac:dyDescent="0.3">
      <c r="A43" s="16" t="s">
        <v>64</v>
      </c>
      <c r="B43" s="17">
        <v>37</v>
      </c>
      <c r="C43" s="17">
        <v>37</v>
      </c>
      <c r="D43" s="18">
        <f t="shared" si="0"/>
        <v>100</v>
      </c>
      <c r="E43" s="18">
        <v>4.16</v>
      </c>
      <c r="F43" s="18">
        <v>4.12</v>
      </c>
      <c r="G43" s="18">
        <v>4.24</v>
      </c>
      <c r="H43" s="18">
        <v>4.21</v>
      </c>
      <c r="I43" s="18">
        <v>3.75</v>
      </c>
      <c r="J43" s="18">
        <v>4.25</v>
      </c>
      <c r="K43" s="18">
        <v>4.29</v>
      </c>
      <c r="L43" s="18">
        <v>4.1399999999999997</v>
      </c>
      <c r="M43" s="18">
        <f t="shared" si="1"/>
        <v>4.0960000000000001</v>
      </c>
      <c r="N43" s="18">
        <f t="shared" si="2"/>
        <v>81.92</v>
      </c>
      <c r="O43" s="17" t="str">
        <f t="shared" si="3"/>
        <v>มาก</v>
      </c>
      <c r="P43" s="18">
        <v>4.12</v>
      </c>
      <c r="Q43" s="18">
        <v>82.4</v>
      </c>
      <c r="R43" s="17" t="s">
        <v>30</v>
      </c>
    </row>
    <row r="44" spans="1:18" x14ac:dyDescent="0.3">
      <c r="A44" s="20" t="s">
        <v>65</v>
      </c>
      <c r="B44" s="21">
        <v>37</v>
      </c>
      <c r="C44" s="21">
        <v>37</v>
      </c>
      <c r="D44" s="22">
        <f t="shared" si="0"/>
        <v>100</v>
      </c>
      <c r="E44" s="22">
        <v>4.16</v>
      </c>
      <c r="F44" s="22">
        <v>4.12</v>
      </c>
      <c r="G44" s="22">
        <v>4.24</v>
      </c>
      <c r="H44" s="22">
        <v>4.21</v>
      </c>
      <c r="I44" s="22">
        <v>3.75</v>
      </c>
      <c r="J44" s="22">
        <v>4.25</v>
      </c>
      <c r="K44" s="22">
        <v>4.29</v>
      </c>
      <c r="L44" s="22">
        <v>4.1399999999999997</v>
      </c>
      <c r="M44" s="22">
        <f t="shared" si="1"/>
        <v>4.0960000000000001</v>
      </c>
      <c r="N44" s="22">
        <f t="shared" si="2"/>
        <v>81.92</v>
      </c>
      <c r="O44" s="21" t="str">
        <f t="shared" si="3"/>
        <v>มาก</v>
      </c>
      <c r="P44" s="22">
        <v>4.12</v>
      </c>
      <c r="Q44" s="22">
        <v>82.4</v>
      </c>
      <c r="R44" s="21" t="s">
        <v>30</v>
      </c>
    </row>
    <row r="45" spans="1:18" s="2" customFormat="1" x14ac:dyDescent="0.3">
      <c r="A45" s="16" t="s">
        <v>66</v>
      </c>
      <c r="B45" s="17">
        <v>357</v>
      </c>
      <c r="C45" s="17">
        <f>SUM(C46:C55)</f>
        <v>345</v>
      </c>
      <c r="D45" s="18">
        <f t="shared" si="0"/>
        <v>96.638655462184872</v>
      </c>
      <c r="E45" s="18">
        <v>4.09</v>
      </c>
      <c r="F45" s="18">
        <v>4.24</v>
      </c>
      <c r="G45" s="18">
        <v>4.07</v>
      </c>
      <c r="H45" s="18">
        <v>3.98</v>
      </c>
      <c r="I45" s="18">
        <v>3.56</v>
      </c>
      <c r="J45" s="18">
        <v>4.07</v>
      </c>
      <c r="K45" s="18">
        <v>4.18</v>
      </c>
      <c r="L45" s="18">
        <v>4.09</v>
      </c>
      <c r="M45" s="18">
        <f t="shared" si="1"/>
        <v>3.9879999999999995</v>
      </c>
      <c r="N45" s="18">
        <f t="shared" si="2"/>
        <v>79.759999999999991</v>
      </c>
      <c r="O45" s="17" t="str">
        <f t="shared" si="3"/>
        <v>มาก</v>
      </c>
      <c r="P45" s="18">
        <v>4</v>
      </c>
      <c r="Q45" s="18">
        <v>80</v>
      </c>
      <c r="R45" s="17" t="s">
        <v>30</v>
      </c>
    </row>
    <row r="46" spans="1:18" x14ac:dyDescent="0.3">
      <c r="A46" s="5" t="s">
        <v>67</v>
      </c>
      <c r="B46" s="3">
        <v>53</v>
      </c>
      <c r="C46" s="3">
        <v>51</v>
      </c>
      <c r="D46" s="4">
        <f t="shared" si="0"/>
        <v>96.226415094339629</v>
      </c>
      <c r="E46" s="4">
        <v>4.2300000000000004</v>
      </c>
      <c r="F46" s="4">
        <v>4.24</v>
      </c>
      <c r="G46" s="4">
        <v>4.22</v>
      </c>
      <c r="H46" s="4">
        <v>4.16</v>
      </c>
      <c r="I46" s="4">
        <v>3.63</v>
      </c>
      <c r="J46" s="4">
        <v>4.24</v>
      </c>
      <c r="K46" s="4">
        <v>4.38</v>
      </c>
      <c r="L46" s="4">
        <v>4.33</v>
      </c>
      <c r="M46" s="4">
        <f t="shared" si="1"/>
        <v>4.0960000000000001</v>
      </c>
      <c r="N46" s="4">
        <f t="shared" si="2"/>
        <v>81.92</v>
      </c>
      <c r="O46" s="3" t="str">
        <f t="shared" si="3"/>
        <v>มาก</v>
      </c>
      <c r="P46" s="4">
        <v>4.12</v>
      </c>
      <c r="Q46" s="4">
        <v>82.4</v>
      </c>
      <c r="R46" s="3" t="s">
        <v>30</v>
      </c>
    </row>
    <row r="47" spans="1:18" x14ac:dyDescent="0.3">
      <c r="A47" s="5" t="s">
        <v>68</v>
      </c>
      <c r="B47" s="3">
        <v>51</v>
      </c>
      <c r="C47" s="3">
        <v>48</v>
      </c>
      <c r="D47" s="4">
        <f t="shared" si="0"/>
        <v>94.117647058823522</v>
      </c>
      <c r="E47" s="4">
        <v>4.2699999999999996</v>
      </c>
      <c r="F47" s="4">
        <v>4.29</v>
      </c>
      <c r="G47" s="4">
        <v>4.08</v>
      </c>
      <c r="H47" s="4">
        <v>4.1900000000000004</v>
      </c>
      <c r="I47" s="4">
        <v>3.65</v>
      </c>
      <c r="J47" s="4">
        <v>4.1900000000000004</v>
      </c>
      <c r="K47" s="4">
        <v>4.3099999999999996</v>
      </c>
      <c r="L47" s="4">
        <v>4.1500000000000004</v>
      </c>
      <c r="M47" s="4">
        <f t="shared" si="1"/>
        <v>4.0959999999999992</v>
      </c>
      <c r="N47" s="4">
        <f t="shared" si="2"/>
        <v>81.919999999999987</v>
      </c>
      <c r="O47" s="3" t="str">
        <f t="shared" si="3"/>
        <v>มาก</v>
      </c>
      <c r="P47" s="4">
        <v>4.1100000000000003</v>
      </c>
      <c r="Q47" s="4">
        <v>82.2</v>
      </c>
      <c r="R47" s="3" t="s">
        <v>30</v>
      </c>
    </row>
    <row r="48" spans="1:18" x14ac:dyDescent="0.3">
      <c r="A48" s="5" t="s">
        <v>69</v>
      </c>
      <c r="B48" s="3">
        <v>36</v>
      </c>
      <c r="C48" s="3">
        <v>35</v>
      </c>
      <c r="D48" s="4">
        <f t="shared" si="0"/>
        <v>97.222222222222214</v>
      </c>
      <c r="E48" s="4">
        <v>3.52</v>
      </c>
      <c r="F48" s="4">
        <v>3.63</v>
      </c>
      <c r="G48" s="4">
        <v>3.49</v>
      </c>
      <c r="H48" s="4">
        <v>3.56</v>
      </c>
      <c r="I48" s="4">
        <v>3.27</v>
      </c>
      <c r="J48" s="4">
        <v>3.62</v>
      </c>
      <c r="K48" s="4">
        <v>3.88</v>
      </c>
      <c r="L48" s="4">
        <v>3.66</v>
      </c>
      <c r="M48" s="4">
        <f t="shared" si="1"/>
        <v>3.4940000000000007</v>
      </c>
      <c r="N48" s="4">
        <f t="shared" si="2"/>
        <v>69.88000000000001</v>
      </c>
      <c r="O48" s="3" t="str">
        <f t="shared" si="3"/>
        <v>ปานกลาง</v>
      </c>
      <c r="P48" s="4">
        <v>3.52</v>
      </c>
      <c r="Q48" s="4">
        <v>70.400000000000006</v>
      </c>
      <c r="R48" s="3" t="s">
        <v>30</v>
      </c>
    </row>
    <row r="49" spans="1:18" x14ac:dyDescent="0.3">
      <c r="A49" s="5" t="s">
        <v>70</v>
      </c>
      <c r="B49" s="3">
        <v>17</v>
      </c>
      <c r="C49" s="3">
        <v>15</v>
      </c>
      <c r="D49" s="4">
        <f t="shared" si="0"/>
        <v>88.235294117647058</v>
      </c>
      <c r="E49" s="4">
        <v>3.98</v>
      </c>
      <c r="F49" s="4">
        <v>4.18</v>
      </c>
      <c r="G49" s="4">
        <v>4.0999999999999996</v>
      </c>
      <c r="H49" s="4">
        <v>3.97</v>
      </c>
      <c r="I49" s="4">
        <v>3.42</v>
      </c>
      <c r="J49" s="4">
        <v>4.05</v>
      </c>
      <c r="K49" s="4">
        <v>4.1100000000000003</v>
      </c>
      <c r="L49" s="4">
        <v>4.07</v>
      </c>
      <c r="M49" s="4">
        <f t="shared" si="1"/>
        <v>3.9299999999999997</v>
      </c>
      <c r="N49" s="4">
        <f t="shared" si="2"/>
        <v>78.599999999999994</v>
      </c>
      <c r="O49" s="3" t="str">
        <f t="shared" si="3"/>
        <v>มาก</v>
      </c>
      <c r="P49" s="4">
        <v>3.95</v>
      </c>
      <c r="Q49" s="4">
        <v>79</v>
      </c>
      <c r="R49" s="3" t="s">
        <v>30</v>
      </c>
    </row>
    <row r="50" spans="1:18" x14ac:dyDescent="0.3">
      <c r="A50" s="5" t="s">
        <v>71</v>
      </c>
      <c r="B50" s="3">
        <v>64</v>
      </c>
      <c r="C50" s="3">
        <v>62</v>
      </c>
      <c r="D50" s="4">
        <f t="shared" si="0"/>
        <v>96.875</v>
      </c>
      <c r="E50" s="4">
        <v>4.28</v>
      </c>
      <c r="F50" s="4">
        <v>4.55</v>
      </c>
      <c r="G50" s="4">
        <v>4.3899999999999997</v>
      </c>
      <c r="H50" s="4">
        <v>4.2</v>
      </c>
      <c r="I50" s="4">
        <v>3.91</v>
      </c>
      <c r="J50" s="4">
        <v>4.28</v>
      </c>
      <c r="K50" s="4">
        <v>4.45</v>
      </c>
      <c r="L50" s="4">
        <v>4.3499999999999996</v>
      </c>
      <c r="M50" s="4">
        <f t="shared" si="1"/>
        <v>4.266</v>
      </c>
      <c r="N50" s="4">
        <f t="shared" si="2"/>
        <v>85.32</v>
      </c>
      <c r="O50" s="3" t="str">
        <f t="shared" si="3"/>
        <v>มาก</v>
      </c>
      <c r="P50" s="4">
        <v>4.2699999999999996</v>
      </c>
      <c r="Q50" s="4">
        <v>85.4</v>
      </c>
      <c r="R50" s="3" t="s">
        <v>30</v>
      </c>
    </row>
    <row r="51" spans="1:18" x14ac:dyDescent="0.3">
      <c r="A51" s="5" t="s">
        <v>72</v>
      </c>
      <c r="B51" s="3">
        <v>1</v>
      </c>
      <c r="C51" s="3" t="s">
        <v>73</v>
      </c>
      <c r="D51" s="4" t="s">
        <v>73</v>
      </c>
      <c r="E51" s="4" t="s">
        <v>73</v>
      </c>
      <c r="F51" s="4" t="s">
        <v>73</v>
      </c>
      <c r="G51" s="4" t="s">
        <v>73</v>
      </c>
      <c r="H51" s="4" t="s">
        <v>73</v>
      </c>
      <c r="I51" s="4" t="s">
        <v>73</v>
      </c>
      <c r="J51" s="4" t="s">
        <v>73</v>
      </c>
      <c r="K51" s="4" t="s">
        <v>73</v>
      </c>
      <c r="L51" s="4" t="s">
        <v>73</v>
      </c>
      <c r="M51" s="4" t="s">
        <v>73</v>
      </c>
      <c r="N51" s="4" t="s">
        <v>73</v>
      </c>
      <c r="O51" s="4" t="s">
        <v>73</v>
      </c>
      <c r="P51" s="3" t="s">
        <v>73</v>
      </c>
      <c r="Q51" s="4" t="s">
        <v>73</v>
      </c>
      <c r="R51" s="3" t="s">
        <v>73</v>
      </c>
    </row>
    <row r="52" spans="1:18" x14ac:dyDescent="0.3">
      <c r="A52" s="5" t="s">
        <v>74</v>
      </c>
      <c r="B52" s="3">
        <v>42</v>
      </c>
      <c r="C52" s="3">
        <v>42</v>
      </c>
      <c r="D52" s="4">
        <f t="shared" si="0"/>
        <v>100</v>
      </c>
      <c r="E52" s="4">
        <v>4.2300000000000004</v>
      </c>
      <c r="F52" s="4">
        <v>4.45</v>
      </c>
      <c r="G52" s="4">
        <v>4.2300000000000004</v>
      </c>
      <c r="H52" s="4">
        <v>4.05</v>
      </c>
      <c r="I52" s="4">
        <v>3.67</v>
      </c>
      <c r="J52" s="4">
        <v>4.3</v>
      </c>
      <c r="K52" s="4">
        <v>4.58</v>
      </c>
      <c r="L52" s="4">
        <v>4.43</v>
      </c>
      <c r="M52" s="4">
        <f t="shared" si="1"/>
        <v>4.1260000000000003</v>
      </c>
      <c r="N52" s="4">
        <f t="shared" si="2"/>
        <v>82.52000000000001</v>
      </c>
      <c r="O52" s="3" t="str">
        <f t="shared" si="3"/>
        <v>มาก</v>
      </c>
      <c r="P52" s="4">
        <v>4.16</v>
      </c>
      <c r="Q52" s="4">
        <v>83.2</v>
      </c>
      <c r="R52" s="3" t="s">
        <v>30</v>
      </c>
    </row>
    <row r="53" spans="1:18" x14ac:dyDescent="0.3">
      <c r="A53" s="5" t="s">
        <v>75</v>
      </c>
      <c r="B53" s="3">
        <v>41</v>
      </c>
      <c r="C53" s="3">
        <v>41</v>
      </c>
      <c r="D53" s="4">
        <f t="shared" si="0"/>
        <v>100</v>
      </c>
      <c r="E53" s="4">
        <v>4.3</v>
      </c>
      <c r="F53" s="4">
        <v>4.3</v>
      </c>
      <c r="G53" s="4">
        <v>4.21</v>
      </c>
      <c r="H53" s="4">
        <v>4.09</v>
      </c>
      <c r="I53" s="4">
        <v>3.78</v>
      </c>
      <c r="J53" s="4">
        <v>4.2300000000000004</v>
      </c>
      <c r="K53" s="4">
        <v>4.37</v>
      </c>
      <c r="L53" s="4">
        <v>4.32</v>
      </c>
      <c r="M53" s="4">
        <f t="shared" si="1"/>
        <v>4.1360000000000001</v>
      </c>
      <c r="N53" s="4">
        <f t="shared" si="2"/>
        <v>82.72</v>
      </c>
      <c r="O53" s="3" t="str">
        <f t="shared" si="3"/>
        <v>มาก</v>
      </c>
      <c r="P53" s="4">
        <v>4.1500000000000004</v>
      </c>
      <c r="Q53" s="4">
        <v>83</v>
      </c>
      <c r="R53" s="3" t="s">
        <v>30</v>
      </c>
    </row>
    <row r="54" spans="1:18" x14ac:dyDescent="0.3">
      <c r="A54" s="5" t="s">
        <v>76</v>
      </c>
      <c r="B54" s="3">
        <v>9</v>
      </c>
      <c r="C54" s="3">
        <v>9</v>
      </c>
      <c r="D54" s="4">
        <f t="shared" si="0"/>
        <v>100</v>
      </c>
      <c r="E54" s="4">
        <v>4.1500000000000004</v>
      </c>
      <c r="F54" s="4">
        <v>4.43</v>
      </c>
      <c r="G54" s="4">
        <v>4.1399999999999997</v>
      </c>
      <c r="H54" s="4">
        <v>4.07</v>
      </c>
      <c r="I54" s="4">
        <v>3.52</v>
      </c>
      <c r="J54" s="4">
        <v>4</v>
      </c>
      <c r="K54" s="4">
        <v>3.84</v>
      </c>
      <c r="L54" s="4">
        <v>3.78</v>
      </c>
      <c r="M54" s="4">
        <f t="shared" si="1"/>
        <v>4.0619999999999994</v>
      </c>
      <c r="N54" s="4">
        <f t="shared" si="2"/>
        <v>81.239999999999995</v>
      </c>
      <c r="O54" s="3" t="str">
        <f t="shared" si="3"/>
        <v>มาก</v>
      </c>
      <c r="P54" s="4">
        <v>4.05</v>
      </c>
      <c r="Q54" s="4">
        <v>81</v>
      </c>
      <c r="R54" s="3" t="s">
        <v>30</v>
      </c>
    </row>
    <row r="55" spans="1:18" x14ac:dyDescent="0.3">
      <c r="A55" s="5" t="s">
        <v>77</v>
      </c>
      <c r="B55" s="3">
        <v>43</v>
      </c>
      <c r="C55" s="3">
        <v>42</v>
      </c>
      <c r="D55" s="4">
        <f t="shared" si="0"/>
        <v>97.674418604651152</v>
      </c>
      <c r="E55" s="4">
        <v>3.84</v>
      </c>
      <c r="F55" s="4">
        <v>4.09</v>
      </c>
      <c r="G55" s="4">
        <v>3.81</v>
      </c>
      <c r="H55" s="4">
        <v>3.49</v>
      </c>
      <c r="I55" s="4">
        <v>3.19</v>
      </c>
      <c r="J55" s="4">
        <v>3.71</v>
      </c>
      <c r="K55" s="4">
        <v>3.74</v>
      </c>
      <c r="L55" s="4">
        <v>3.69</v>
      </c>
      <c r="M55" s="4">
        <f t="shared" si="1"/>
        <v>3.6840000000000002</v>
      </c>
      <c r="N55" s="4">
        <f t="shared" si="2"/>
        <v>73.680000000000007</v>
      </c>
      <c r="O55" s="3" t="str">
        <f t="shared" si="3"/>
        <v>มาก</v>
      </c>
      <c r="P55" s="4">
        <v>3.69</v>
      </c>
      <c r="Q55" s="4">
        <v>73.8</v>
      </c>
      <c r="R55" s="3" t="s">
        <v>30</v>
      </c>
    </row>
    <row r="56" spans="1:18" s="2" customFormat="1" x14ac:dyDescent="0.3">
      <c r="A56" s="16" t="s">
        <v>78</v>
      </c>
      <c r="B56" s="17">
        <v>722</v>
      </c>
      <c r="C56" s="17">
        <f>SUM(C57:C66)</f>
        <v>713</v>
      </c>
      <c r="D56" s="18">
        <f t="shared" si="0"/>
        <v>98.75346260387812</v>
      </c>
      <c r="E56" s="18">
        <v>3.99</v>
      </c>
      <c r="F56" s="18">
        <v>4.01</v>
      </c>
      <c r="G56" s="18">
        <v>3.99</v>
      </c>
      <c r="H56" s="18">
        <v>3.9</v>
      </c>
      <c r="I56" s="18">
        <v>3.62</v>
      </c>
      <c r="J56" s="18">
        <v>3.97</v>
      </c>
      <c r="K56" s="18">
        <v>4.1500000000000004</v>
      </c>
      <c r="L56" s="18">
        <v>4.1399999999999997</v>
      </c>
      <c r="M56" s="18">
        <f t="shared" si="1"/>
        <v>3.9020000000000001</v>
      </c>
      <c r="N56" s="18">
        <f t="shared" si="2"/>
        <v>78.039999999999992</v>
      </c>
      <c r="O56" s="17" t="str">
        <f t="shared" si="3"/>
        <v>มาก</v>
      </c>
      <c r="P56" s="18">
        <v>3.92</v>
      </c>
      <c r="Q56" s="18">
        <v>78.400000000000006</v>
      </c>
      <c r="R56" s="17" t="s">
        <v>30</v>
      </c>
    </row>
    <row r="57" spans="1:18" x14ac:dyDescent="0.3">
      <c r="A57" s="5" t="s">
        <v>79</v>
      </c>
      <c r="B57" s="3">
        <v>136</v>
      </c>
      <c r="C57" s="3">
        <v>134</v>
      </c>
      <c r="D57" s="4">
        <f t="shared" si="0"/>
        <v>98.529411764705884</v>
      </c>
      <c r="E57" s="4">
        <v>4.2</v>
      </c>
      <c r="F57" s="4">
        <v>4.24</v>
      </c>
      <c r="G57" s="4">
        <v>4.13</v>
      </c>
      <c r="H57" s="4">
        <v>4.1500000000000004</v>
      </c>
      <c r="I57" s="4">
        <v>3.72</v>
      </c>
      <c r="J57" s="4">
        <v>4.26</v>
      </c>
      <c r="K57" s="4">
        <v>4.43</v>
      </c>
      <c r="L57" s="4">
        <v>4.34</v>
      </c>
      <c r="M57" s="4">
        <f t="shared" si="1"/>
        <v>4.0879999999999992</v>
      </c>
      <c r="N57" s="4">
        <f t="shared" si="2"/>
        <v>81.759999999999991</v>
      </c>
      <c r="O57" s="3" t="str">
        <f t="shared" si="3"/>
        <v>มาก</v>
      </c>
      <c r="P57" s="4">
        <v>4.12</v>
      </c>
      <c r="Q57" s="4">
        <v>82.4</v>
      </c>
      <c r="R57" s="3" t="s">
        <v>30</v>
      </c>
    </row>
    <row r="58" spans="1:18" x14ac:dyDescent="0.3">
      <c r="A58" s="5" t="s">
        <v>80</v>
      </c>
      <c r="B58" s="3">
        <v>4</v>
      </c>
      <c r="C58" s="3">
        <v>4</v>
      </c>
      <c r="D58" s="4">
        <f t="shared" si="0"/>
        <v>100</v>
      </c>
      <c r="E58" s="4">
        <v>3.63</v>
      </c>
      <c r="F58" s="4">
        <v>3.61</v>
      </c>
      <c r="G58" s="4">
        <v>3.19</v>
      </c>
      <c r="H58" s="4">
        <v>3.42</v>
      </c>
      <c r="I58" s="4">
        <v>3.48</v>
      </c>
      <c r="J58" s="4">
        <v>3.51</v>
      </c>
      <c r="K58" s="4">
        <v>3.35</v>
      </c>
      <c r="L58" s="4">
        <v>3.75</v>
      </c>
      <c r="M58" s="4">
        <f t="shared" si="1"/>
        <v>3.4659999999999997</v>
      </c>
      <c r="N58" s="4">
        <f t="shared" si="2"/>
        <v>69.319999999999993</v>
      </c>
      <c r="O58" s="3" t="str">
        <f t="shared" si="3"/>
        <v>ปานกลาง</v>
      </c>
      <c r="P58" s="4">
        <v>3.47</v>
      </c>
      <c r="Q58" s="4">
        <v>69.400000000000006</v>
      </c>
      <c r="R58" s="3" t="s">
        <v>81</v>
      </c>
    </row>
    <row r="59" spans="1:18" x14ac:dyDescent="0.3">
      <c r="A59" s="5" t="s">
        <v>82</v>
      </c>
      <c r="B59" s="3">
        <v>7</v>
      </c>
      <c r="C59" s="3">
        <v>6</v>
      </c>
      <c r="D59" s="4">
        <f t="shared" si="0"/>
        <v>85.714285714285708</v>
      </c>
      <c r="E59" s="4">
        <v>4.5599999999999996</v>
      </c>
      <c r="F59" s="4">
        <v>4.3099999999999996</v>
      </c>
      <c r="G59" s="4">
        <v>4.42</v>
      </c>
      <c r="H59" s="4">
        <v>4.21</v>
      </c>
      <c r="I59" s="4">
        <v>4.01</v>
      </c>
      <c r="J59" s="4">
        <v>4.28</v>
      </c>
      <c r="K59" s="4">
        <v>4.42</v>
      </c>
      <c r="L59" s="4">
        <v>4.5</v>
      </c>
      <c r="M59" s="4">
        <f t="shared" si="1"/>
        <v>4.3019999999999996</v>
      </c>
      <c r="N59" s="4">
        <f t="shared" si="2"/>
        <v>86.039999999999992</v>
      </c>
      <c r="O59" s="3" t="str">
        <f t="shared" si="3"/>
        <v>มาก</v>
      </c>
      <c r="P59" s="4">
        <v>4.3</v>
      </c>
      <c r="Q59" s="4">
        <v>86</v>
      </c>
      <c r="R59" s="3" t="s">
        <v>30</v>
      </c>
    </row>
    <row r="60" spans="1:18" x14ac:dyDescent="0.3">
      <c r="A60" s="5" t="s">
        <v>83</v>
      </c>
      <c r="B60" s="3">
        <v>66</v>
      </c>
      <c r="C60" s="3">
        <v>64</v>
      </c>
      <c r="D60" s="4">
        <f t="shared" si="0"/>
        <v>96.969696969696969</v>
      </c>
      <c r="E60" s="4">
        <v>4.09</v>
      </c>
      <c r="F60" s="4">
        <v>4.18</v>
      </c>
      <c r="G60" s="4">
        <v>4.13</v>
      </c>
      <c r="H60" s="4">
        <v>4.09</v>
      </c>
      <c r="I60" s="4">
        <v>3.74</v>
      </c>
      <c r="J60" s="4">
        <v>4.1500000000000004</v>
      </c>
      <c r="K60" s="4">
        <v>4.3899999999999997</v>
      </c>
      <c r="L60" s="4">
        <v>4.28</v>
      </c>
      <c r="M60" s="4">
        <f t="shared" si="1"/>
        <v>4.0459999999999994</v>
      </c>
      <c r="N60" s="4">
        <f t="shared" si="2"/>
        <v>80.919999999999987</v>
      </c>
      <c r="O60" s="3" t="str">
        <f t="shared" si="3"/>
        <v>มาก</v>
      </c>
      <c r="P60" s="4">
        <v>4.0599999999999996</v>
      </c>
      <c r="Q60" s="4">
        <v>81.2</v>
      </c>
      <c r="R60" s="3" t="s">
        <v>30</v>
      </c>
    </row>
    <row r="61" spans="1:18" x14ac:dyDescent="0.3">
      <c r="A61" s="5" t="s">
        <v>120</v>
      </c>
      <c r="B61" s="3">
        <v>120</v>
      </c>
      <c r="C61" s="3">
        <f>114+5</f>
        <v>119</v>
      </c>
      <c r="D61" s="4">
        <f t="shared" si="0"/>
        <v>99.166666666666671</v>
      </c>
      <c r="E61" s="4">
        <v>3.94</v>
      </c>
      <c r="F61" s="4">
        <v>4.01</v>
      </c>
      <c r="G61" s="4">
        <v>3.93</v>
      </c>
      <c r="H61" s="4">
        <v>3.97</v>
      </c>
      <c r="I61" s="4">
        <v>3.65</v>
      </c>
      <c r="J61" s="4">
        <v>4.07</v>
      </c>
      <c r="K61" s="4">
        <v>4.3099999999999996</v>
      </c>
      <c r="L61" s="4">
        <v>4.17</v>
      </c>
      <c r="M61" s="4">
        <f t="shared" si="1"/>
        <v>3.9</v>
      </c>
      <c r="N61" s="4">
        <f t="shared" si="2"/>
        <v>78</v>
      </c>
      <c r="O61" s="3" t="str">
        <f t="shared" si="3"/>
        <v>มาก</v>
      </c>
      <c r="P61" s="4">
        <v>3.93</v>
      </c>
      <c r="Q61" s="4">
        <v>78.599999999999994</v>
      </c>
      <c r="R61" s="3" t="s">
        <v>30</v>
      </c>
    </row>
    <row r="62" spans="1:18" x14ac:dyDescent="0.3">
      <c r="A62" s="5" t="s">
        <v>84</v>
      </c>
      <c r="B62" s="3">
        <v>16</v>
      </c>
      <c r="C62" s="3">
        <v>16</v>
      </c>
      <c r="D62" s="4">
        <f t="shared" si="0"/>
        <v>100</v>
      </c>
      <c r="E62" s="4">
        <v>3.72</v>
      </c>
      <c r="F62" s="4">
        <v>3.68</v>
      </c>
      <c r="G62" s="4">
        <v>3.83</v>
      </c>
      <c r="H62" s="4">
        <v>3.67</v>
      </c>
      <c r="I62" s="4">
        <v>3.17</v>
      </c>
      <c r="J62" s="4">
        <v>3.75</v>
      </c>
      <c r="K62" s="4">
        <v>3.94</v>
      </c>
      <c r="L62" s="4">
        <v>3.63</v>
      </c>
      <c r="M62" s="4">
        <f t="shared" si="1"/>
        <v>3.6139999999999999</v>
      </c>
      <c r="N62" s="4">
        <f t="shared" si="2"/>
        <v>72.28</v>
      </c>
      <c r="O62" s="3" t="str">
        <f t="shared" si="3"/>
        <v>มาก</v>
      </c>
      <c r="P62" s="4">
        <v>3.64</v>
      </c>
      <c r="Q62" s="4">
        <v>72.8</v>
      </c>
      <c r="R62" s="3" t="s">
        <v>30</v>
      </c>
    </row>
    <row r="63" spans="1:18" x14ac:dyDescent="0.3">
      <c r="A63" s="5" t="s">
        <v>85</v>
      </c>
      <c r="B63" s="3">
        <v>3</v>
      </c>
      <c r="C63" s="3">
        <v>3</v>
      </c>
      <c r="D63" s="4">
        <f t="shared" si="0"/>
        <v>100</v>
      </c>
      <c r="E63" s="4">
        <v>3.83</v>
      </c>
      <c r="F63" s="4">
        <v>3.76</v>
      </c>
      <c r="G63" s="4">
        <v>4.33</v>
      </c>
      <c r="H63" s="4">
        <v>3.56</v>
      </c>
      <c r="I63" s="4">
        <v>3.46</v>
      </c>
      <c r="J63" s="4">
        <v>3.47</v>
      </c>
      <c r="K63" s="4">
        <v>3.81</v>
      </c>
      <c r="L63" s="4">
        <v>4.33</v>
      </c>
      <c r="M63" s="4">
        <f t="shared" si="1"/>
        <v>3.7880000000000003</v>
      </c>
      <c r="N63" s="4">
        <f t="shared" si="2"/>
        <v>75.760000000000005</v>
      </c>
      <c r="O63" s="3" t="str">
        <f t="shared" si="3"/>
        <v>มาก</v>
      </c>
      <c r="P63" s="4">
        <v>3.74</v>
      </c>
      <c r="Q63" s="4">
        <v>74.8</v>
      </c>
      <c r="R63" s="3" t="s">
        <v>30</v>
      </c>
    </row>
    <row r="64" spans="1:18" x14ac:dyDescent="0.3">
      <c r="A64" s="5" t="s">
        <v>86</v>
      </c>
      <c r="B64" s="3">
        <v>135</v>
      </c>
      <c r="C64" s="3">
        <v>134</v>
      </c>
      <c r="D64" s="4">
        <f t="shared" si="0"/>
        <v>99.259259259259252</v>
      </c>
      <c r="E64" s="4">
        <v>3.99</v>
      </c>
      <c r="F64" s="4">
        <v>4.09</v>
      </c>
      <c r="G64" s="4">
        <v>3.96</v>
      </c>
      <c r="H64" s="4">
        <v>4.04</v>
      </c>
      <c r="I64" s="4">
        <v>3.75</v>
      </c>
      <c r="J64" s="4">
        <v>4.18</v>
      </c>
      <c r="K64" s="4">
        <v>4.3899999999999997</v>
      </c>
      <c r="L64" s="4">
        <v>4.22</v>
      </c>
      <c r="M64" s="4">
        <f t="shared" si="1"/>
        <v>3.9659999999999997</v>
      </c>
      <c r="N64" s="4">
        <f t="shared" si="2"/>
        <v>79.319999999999993</v>
      </c>
      <c r="O64" s="3" t="str">
        <f t="shared" si="3"/>
        <v>มาก</v>
      </c>
      <c r="P64" s="4">
        <v>4</v>
      </c>
      <c r="Q64" s="4">
        <v>80</v>
      </c>
      <c r="R64" s="3" t="s">
        <v>30</v>
      </c>
    </row>
    <row r="65" spans="1:18" x14ac:dyDescent="0.3">
      <c r="A65" s="5" t="s">
        <v>121</v>
      </c>
      <c r="B65" s="3">
        <v>148</v>
      </c>
      <c r="C65" s="3">
        <f>134+13</f>
        <v>147</v>
      </c>
      <c r="D65" s="4">
        <f t="shared" si="0"/>
        <v>99.324324324324323</v>
      </c>
      <c r="E65" s="4">
        <v>4.0199999999999996</v>
      </c>
      <c r="F65" s="4">
        <v>4.13</v>
      </c>
      <c r="G65" s="4">
        <v>3.93</v>
      </c>
      <c r="H65" s="4">
        <v>3.9</v>
      </c>
      <c r="I65" s="4">
        <v>3.53</v>
      </c>
      <c r="J65" s="4">
        <v>4.03</v>
      </c>
      <c r="K65" s="4">
        <v>4.2</v>
      </c>
      <c r="L65" s="4">
        <v>4.0599999999999996</v>
      </c>
      <c r="M65" s="4">
        <f t="shared" si="1"/>
        <v>3.9019999999999997</v>
      </c>
      <c r="N65" s="4">
        <f t="shared" si="2"/>
        <v>78.039999999999992</v>
      </c>
      <c r="O65" s="3" t="str">
        <f t="shared" si="3"/>
        <v>มาก</v>
      </c>
      <c r="P65" s="4">
        <v>3.92</v>
      </c>
      <c r="Q65" s="4">
        <v>78.400000000000006</v>
      </c>
      <c r="R65" s="3" t="s">
        <v>30</v>
      </c>
    </row>
    <row r="66" spans="1:18" x14ac:dyDescent="0.3">
      <c r="A66" s="5" t="s">
        <v>87</v>
      </c>
      <c r="B66" s="3">
        <v>87</v>
      </c>
      <c r="C66" s="3">
        <v>86</v>
      </c>
      <c r="D66" s="4">
        <f t="shared" si="0"/>
        <v>98.850574712643677</v>
      </c>
      <c r="E66" s="4">
        <v>3.98</v>
      </c>
      <c r="F66" s="4">
        <v>4.07</v>
      </c>
      <c r="G66" s="4">
        <v>4.0599999999999996</v>
      </c>
      <c r="H66" s="4">
        <v>4.0199999999999996</v>
      </c>
      <c r="I66" s="4">
        <v>3.73</v>
      </c>
      <c r="J66" s="4">
        <v>4.01</v>
      </c>
      <c r="K66" s="4">
        <v>4.2300000000000004</v>
      </c>
      <c r="L66" s="4">
        <v>4.1399999999999997</v>
      </c>
      <c r="M66" s="4">
        <f t="shared" si="1"/>
        <v>3.972</v>
      </c>
      <c r="N66" s="4">
        <f t="shared" si="2"/>
        <v>79.44</v>
      </c>
      <c r="O66" s="3" t="str">
        <f t="shared" si="3"/>
        <v>มาก</v>
      </c>
      <c r="P66" s="4">
        <v>3.98</v>
      </c>
      <c r="Q66" s="4">
        <v>79.599999999999994</v>
      </c>
      <c r="R66" s="3" t="s">
        <v>30</v>
      </c>
    </row>
    <row r="67" spans="1:18" s="2" customFormat="1" x14ac:dyDescent="0.3">
      <c r="A67" s="16" t="s">
        <v>88</v>
      </c>
      <c r="B67" s="17">
        <v>170</v>
      </c>
      <c r="C67" s="17">
        <v>164</v>
      </c>
      <c r="D67" s="18">
        <f t="shared" si="0"/>
        <v>96.470588235294116</v>
      </c>
      <c r="E67" s="18">
        <v>3.89</v>
      </c>
      <c r="F67" s="18">
        <v>4.03</v>
      </c>
      <c r="G67" s="18">
        <v>3.9</v>
      </c>
      <c r="H67" s="18">
        <v>3.7</v>
      </c>
      <c r="I67" s="18">
        <v>3.4</v>
      </c>
      <c r="J67" s="18">
        <v>3.95</v>
      </c>
      <c r="K67" s="18">
        <v>4.24</v>
      </c>
      <c r="L67" s="18">
        <v>3.96</v>
      </c>
      <c r="M67" s="18">
        <f t="shared" si="1"/>
        <v>3.7839999999999998</v>
      </c>
      <c r="N67" s="18">
        <f t="shared" si="2"/>
        <v>75.679999999999993</v>
      </c>
      <c r="O67" s="17" t="str">
        <f t="shared" si="3"/>
        <v>มาก</v>
      </c>
      <c r="P67" s="18">
        <v>3.81</v>
      </c>
      <c r="Q67" s="18">
        <v>76.2</v>
      </c>
      <c r="R67" s="17" t="s">
        <v>30</v>
      </c>
    </row>
    <row r="68" spans="1:18" x14ac:dyDescent="0.3">
      <c r="A68" s="5" t="s">
        <v>89</v>
      </c>
      <c r="B68" s="3">
        <v>170</v>
      </c>
      <c r="C68" s="3">
        <v>164</v>
      </c>
      <c r="D68" s="4">
        <f t="shared" si="0"/>
        <v>96.470588235294116</v>
      </c>
      <c r="E68" s="4">
        <v>3.89</v>
      </c>
      <c r="F68" s="4">
        <v>4.03</v>
      </c>
      <c r="G68" s="4">
        <v>3.9</v>
      </c>
      <c r="H68" s="4">
        <v>3.7</v>
      </c>
      <c r="I68" s="4">
        <v>3.4</v>
      </c>
      <c r="J68" s="4">
        <v>3.95</v>
      </c>
      <c r="K68" s="4">
        <v>4.24</v>
      </c>
      <c r="L68" s="4">
        <v>3.96</v>
      </c>
      <c r="M68" s="4">
        <f t="shared" si="1"/>
        <v>3.7839999999999998</v>
      </c>
      <c r="N68" s="4">
        <f t="shared" si="2"/>
        <v>75.679999999999993</v>
      </c>
      <c r="O68" s="3" t="str">
        <f t="shared" si="3"/>
        <v>มาก</v>
      </c>
      <c r="P68" s="4">
        <v>3.81</v>
      </c>
      <c r="Q68" s="4">
        <v>76.2</v>
      </c>
      <c r="R68" s="3" t="s">
        <v>30</v>
      </c>
    </row>
    <row r="69" spans="1:18" s="2" customFormat="1" x14ac:dyDescent="0.3">
      <c r="A69" s="16" t="s">
        <v>90</v>
      </c>
      <c r="B69" s="17">
        <v>276</v>
      </c>
      <c r="C69" s="17">
        <f>SUM(C70:C72)</f>
        <v>274</v>
      </c>
      <c r="D69" s="18">
        <f t="shared" si="0"/>
        <v>99.275362318840578</v>
      </c>
      <c r="E69" s="18">
        <v>3.91</v>
      </c>
      <c r="F69" s="18">
        <v>4.01</v>
      </c>
      <c r="G69" s="18">
        <v>3.79</v>
      </c>
      <c r="H69" s="18">
        <v>3.93</v>
      </c>
      <c r="I69" s="18">
        <v>3.6</v>
      </c>
      <c r="J69" s="18">
        <v>3.99</v>
      </c>
      <c r="K69" s="18">
        <v>4.18</v>
      </c>
      <c r="L69" s="18">
        <v>4.03</v>
      </c>
      <c r="M69" s="18">
        <f t="shared" si="1"/>
        <v>3.8480000000000003</v>
      </c>
      <c r="N69" s="18">
        <f t="shared" si="2"/>
        <v>76.960000000000008</v>
      </c>
      <c r="O69" s="17" t="str">
        <f t="shared" si="3"/>
        <v>มาก</v>
      </c>
      <c r="P69" s="18">
        <v>3.87</v>
      </c>
      <c r="Q69" s="18">
        <v>77.400000000000006</v>
      </c>
      <c r="R69" s="17" t="s">
        <v>30</v>
      </c>
    </row>
    <row r="70" spans="1:18" x14ac:dyDescent="0.3">
      <c r="A70" s="5" t="s">
        <v>91</v>
      </c>
      <c r="B70" s="3">
        <v>110</v>
      </c>
      <c r="C70" s="3">
        <v>109</v>
      </c>
      <c r="D70" s="4">
        <f t="shared" si="0"/>
        <v>99.090909090909093</v>
      </c>
      <c r="E70" s="4">
        <v>3.76</v>
      </c>
      <c r="F70" s="4">
        <v>3.87</v>
      </c>
      <c r="G70" s="4">
        <v>3.57</v>
      </c>
      <c r="H70" s="4">
        <v>3.68</v>
      </c>
      <c r="I70" s="4">
        <v>3.28</v>
      </c>
      <c r="J70" s="4">
        <v>3.74</v>
      </c>
      <c r="K70" s="4">
        <v>4.04</v>
      </c>
      <c r="L70" s="4">
        <v>3.82</v>
      </c>
      <c r="M70" s="4">
        <f t="shared" si="1"/>
        <v>3.6320000000000001</v>
      </c>
      <c r="N70" s="4">
        <f t="shared" si="2"/>
        <v>72.64</v>
      </c>
      <c r="O70" s="3" t="str">
        <f t="shared" si="3"/>
        <v>มาก</v>
      </c>
      <c r="P70" s="4">
        <v>3.65</v>
      </c>
      <c r="Q70" s="4">
        <v>73</v>
      </c>
      <c r="R70" s="3" t="s">
        <v>30</v>
      </c>
    </row>
    <row r="71" spans="1:18" x14ac:dyDescent="0.3">
      <c r="A71" s="5" t="s">
        <v>92</v>
      </c>
      <c r="B71" s="3">
        <v>19</v>
      </c>
      <c r="C71" s="3">
        <v>19</v>
      </c>
      <c r="D71" s="4">
        <f t="shared" si="0"/>
        <v>100</v>
      </c>
      <c r="E71" s="4">
        <v>4.18</v>
      </c>
      <c r="F71" s="4">
        <v>4.33</v>
      </c>
      <c r="G71" s="4">
        <v>4.26</v>
      </c>
      <c r="H71" s="4">
        <v>4.37</v>
      </c>
      <c r="I71" s="4">
        <v>4.21</v>
      </c>
      <c r="J71" s="4">
        <v>4.4000000000000004</v>
      </c>
      <c r="K71" s="4">
        <v>4.4000000000000004</v>
      </c>
      <c r="L71" s="4">
        <v>4.42</v>
      </c>
      <c r="M71" s="4">
        <f t="shared" si="1"/>
        <v>4.2700000000000005</v>
      </c>
      <c r="N71" s="4">
        <f t="shared" si="2"/>
        <v>85.4</v>
      </c>
      <c r="O71" s="3" t="str">
        <f t="shared" si="3"/>
        <v>มาก</v>
      </c>
      <c r="P71" s="4">
        <v>4.29</v>
      </c>
      <c r="Q71" s="4">
        <v>85.8</v>
      </c>
      <c r="R71" s="3" t="s">
        <v>30</v>
      </c>
    </row>
    <row r="72" spans="1:18" x14ac:dyDescent="0.3">
      <c r="A72" s="5" t="s">
        <v>93</v>
      </c>
      <c r="B72" s="7">
        <v>147</v>
      </c>
      <c r="C72" s="3">
        <v>146</v>
      </c>
      <c r="D72" s="4">
        <f t="shared" si="0"/>
        <v>99.319727891156461</v>
      </c>
      <c r="E72" s="4">
        <v>3.79</v>
      </c>
      <c r="F72" s="4">
        <v>3.83</v>
      </c>
      <c r="G72" s="4">
        <v>3.54</v>
      </c>
      <c r="H72" s="4">
        <v>3.74</v>
      </c>
      <c r="I72" s="4">
        <v>3.31</v>
      </c>
      <c r="J72" s="4">
        <v>3.83</v>
      </c>
      <c r="K72" s="4">
        <v>4.09</v>
      </c>
      <c r="L72" s="4">
        <v>3.86</v>
      </c>
      <c r="M72" s="4">
        <f t="shared" si="1"/>
        <v>3.6420000000000003</v>
      </c>
      <c r="N72" s="4">
        <f t="shared" si="2"/>
        <v>72.84</v>
      </c>
      <c r="O72" s="3" t="str">
        <f t="shared" si="3"/>
        <v>มาก</v>
      </c>
      <c r="P72" s="4">
        <v>3.67</v>
      </c>
      <c r="Q72" s="4">
        <v>73.400000000000006</v>
      </c>
      <c r="R72" s="3" t="s">
        <v>30</v>
      </c>
    </row>
    <row r="73" spans="1:18" x14ac:dyDescent="0.3">
      <c r="A73" s="17" t="s">
        <v>94</v>
      </c>
      <c r="B73" s="19">
        <f>+B69+B67+B56+B45+B43+B40+B38+B35+B28+B16+B9</f>
        <v>2865</v>
      </c>
      <c r="C73" s="19">
        <f>+C69+C67+C56+C45+C43+C40+C38+C35+C28+C16+C9</f>
        <v>2816</v>
      </c>
      <c r="D73" s="18">
        <f t="shared" si="0"/>
        <v>98.289703315881326</v>
      </c>
      <c r="E73" s="18">
        <v>4.01</v>
      </c>
      <c r="F73" s="18">
        <v>4.12</v>
      </c>
      <c r="G73" s="18">
        <v>4.03</v>
      </c>
      <c r="H73" s="18">
        <v>3.95</v>
      </c>
      <c r="I73" s="18">
        <v>3.59</v>
      </c>
      <c r="J73" s="18">
        <v>4.07</v>
      </c>
      <c r="K73" s="18">
        <v>4.2300000000000004</v>
      </c>
      <c r="L73" s="18">
        <v>4.0999999999999996</v>
      </c>
      <c r="M73" s="18">
        <f t="shared" si="1"/>
        <v>3.94</v>
      </c>
      <c r="N73" s="18">
        <f t="shared" si="2"/>
        <v>78.8</v>
      </c>
      <c r="O73" s="17" t="str">
        <f t="shared" si="3"/>
        <v>มาก</v>
      </c>
      <c r="P73" s="18">
        <v>3.96</v>
      </c>
      <c r="Q73" s="18">
        <v>79.260000000000005</v>
      </c>
      <c r="R73" s="17" t="s">
        <v>30</v>
      </c>
    </row>
    <row r="74" spans="1:18" x14ac:dyDescent="0.3">
      <c r="A74" s="1" t="s">
        <v>122</v>
      </c>
    </row>
    <row r="75" spans="1:18" x14ac:dyDescent="0.3">
      <c r="A75" s="1" t="s">
        <v>125</v>
      </c>
    </row>
  </sheetData>
  <mergeCells count="1">
    <mergeCell ref="A1:R1"/>
  </mergeCells>
  <pageMargins left="0.11811023622047245" right="7.874015748031496E-2" top="0.23622047244094491" bottom="0.23622047244094491" header="0.15748031496062992" footer="7.874015748031496E-2"/>
  <pageSetup paperSize="5" scale="78" orientation="landscape" horizontalDpi="4294967292" verticalDpi="0" r:id="rId1"/>
  <headerFooter>
    <oddFooter>&amp;R&amp;"TH SarabunPSK,ตัวหนา"&amp;14&amp;Z&amp;F หน้าที่&amp;P/&amp;N</oddFooter>
  </headerFooter>
  <rowBreaks count="2" manualBreakCount="2">
    <brk id="31" max="17" man="1"/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ความพึงพอใจต่อหลักสูตร</vt:lpstr>
      <vt:lpstr>ความพึงพอใจต่อหลักสูตร!Print_Titles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Nu-user</cp:lastModifiedBy>
  <cp:lastPrinted>2018-05-28T06:37:05Z</cp:lastPrinted>
  <dcterms:created xsi:type="dcterms:W3CDTF">2018-02-09T07:07:13Z</dcterms:created>
  <dcterms:modified xsi:type="dcterms:W3CDTF">2018-06-14T07:56:03Z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fbfb0700-b6b4-412d-a7d7-4749f27826ee</vt:lpwstr>
  </property>
</Properties>
</file>