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\งานที่รับผิดชอบปัจจุบัน\วัสดุ\วัสดุไตรมาส\ปีงบประมาณ 2567\ไตรมาส 4-67\"/>
    </mc:Choice>
  </mc:AlternateContent>
  <bookViews>
    <workbookView xWindow="0" yWindow="0" windowWidth="28800" windowHeight="11670"/>
  </bookViews>
  <sheets>
    <sheet name="สำนักงาน" sheetId="9" r:id="rId1"/>
    <sheet name="คอมพิวเตอร์" sheetId="10" r:id="rId2"/>
    <sheet name="งานบ้านงานครัว" sheetId="13" r:id="rId3"/>
    <sheet name="แยกเป็นสวัสดิการแม่บ้าน." sheetId="17" r:id="rId4"/>
    <sheet name="แยกเฉพาะกองกลาง" sheetId="16" r:id="rId5"/>
    <sheet name="สรุปยอดเบิกทั้งสิ้น" sheetId="14" r:id="rId6"/>
  </sheets>
  <definedNames>
    <definedName name="_xlnm._FilterDatabase" localSheetId="1" hidden="1">คอมพิวเตอร์!$AQ$1:$AQ$129</definedName>
    <definedName name="_xlnm._FilterDatabase" localSheetId="0" hidden="1">สำนักงาน!$AP$1:$AP$202</definedName>
    <definedName name="_xlnm.Print_Titles" localSheetId="1">คอมพิวเตอร์!$2:$3</definedName>
    <definedName name="_xlnm.Print_Titles" localSheetId="2">งานบ้านงานครัว!$2:$3</definedName>
    <definedName name="_xlnm.Print_Titles" localSheetId="3">แยกเป็นสวัสดิการแม่บ้าน.!$2:$3</definedName>
    <definedName name="_xlnm.Print_Titles" localSheetId="0">สำนักงาน!$2:$3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4" l="1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L238" i="16" l="1"/>
  <c r="L199" i="16"/>
  <c r="L200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218" i="16"/>
  <c r="L219" i="16"/>
  <c r="L220" i="16"/>
  <c r="L221" i="16"/>
  <c r="L222" i="16"/>
  <c r="L223" i="16"/>
  <c r="L224" i="16"/>
  <c r="L225" i="16"/>
  <c r="L226" i="16"/>
  <c r="L227" i="16"/>
  <c r="L228" i="16"/>
  <c r="L229" i="16"/>
  <c r="L230" i="16"/>
  <c r="L231" i="16"/>
  <c r="L232" i="16"/>
  <c r="L233" i="16"/>
  <c r="L234" i="16"/>
  <c r="L235" i="16"/>
  <c r="L236" i="16"/>
  <c r="L237" i="16"/>
  <c r="AM203" i="16"/>
  <c r="AL203" i="16"/>
  <c r="AJ203" i="16"/>
  <c r="AH203" i="16"/>
  <c r="AF203" i="16"/>
  <c r="AD203" i="16"/>
  <c r="AB203" i="16"/>
  <c r="Z203" i="16"/>
  <c r="X203" i="16"/>
  <c r="V203" i="16"/>
  <c r="T203" i="16"/>
  <c r="R203" i="16"/>
  <c r="P203" i="16"/>
  <c r="N203" i="16"/>
  <c r="AN203" i="16" s="1"/>
  <c r="J203" i="16"/>
  <c r="AO203" i="16" s="1"/>
  <c r="AP203" i="16" s="1"/>
  <c r="AM202" i="16"/>
  <c r="AO202" i="16" s="1"/>
  <c r="AP202" i="16" s="1"/>
  <c r="AL202" i="16"/>
  <c r="AL238" i="16" s="1"/>
  <c r="AJ202" i="16"/>
  <c r="AJ238" i="16" s="1"/>
  <c r="AH202" i="16"/>
  <c r="AF202" i="16"/>
  <c r="AD202" i="16"/>
  <c r="AB202" i="16"/>
  <c r="Z202" i="16"/>
  <c r="Z238" i="16" s="1"/>
  <c r="X202" i="16"/>
  <c r="X238" i="16" s="1"/>
  <c r="V202" i="16"/>
  <c r="T202" i="16"/>
  <c r="R202" i="16"/>
  <c r="P202" i="16"/>
  <c r="N202" i="16"/>
  <c r="N238" i="16" s="1"/>
  <c r="AN202" i="16"/>
  <c r="J202" i="16"/>
  <c r="AM201" i="16"/>
  <c r="AL201" i="16"/>
  <c r="AJ201" i="16"/>
  <c r="AH201" i="16"/>
  <c r="AF201" i="16"/>
  <c r="AD201" i="16"/>
  <c r="AB201" i="16"/>
  <c r="Z201" i="16"/>
  <c r="X201" i="16"/>
  <c r="V201" i="16"/>
  <c r="T201" i="16"/>
  <c r="R201" i="16"/>
  <c r="P201" i="16"/>
  <c r="N201" i="16"/>
  <c r="AN201" i="16" s="1"/>
  <c r="J201" i="16"/>
  <c r="AO201" i="16" s="1"/>
  <c r="AP201" i="16" s="1"/>
  <c r="AM200" i="16"/>
  <c r="AO200" i="16" s="1"/>
  <c r="AP200" i="16" s="1"/>
  <c r="AP238" i="16" s="1"/>
  <c r="AL200" i="16"/>
  <c r="AJ200" i="16"/>
  <c r="AH200" i="16"/>
  <c r="AF200" i="16"/>
  <c r="AF238" i="16" s="1"/>
  <c r="AD200" i="16"/>
  <c r="AD238" i="16" s="1"/>
  <c r="AB200" i="16"/>
  <c r="Z200" i="16"/>
  <c r="X200" i="16"/>
  <c r="V200" i="16"/>
  <c r="T200" i="16"/>
  <c r="R200" i="16"/>
  <c r="R238" i="16" s="1"/>
  <c r="P200" i="16"/>
  <c r="N200" i="16"/>
  <c r="J200" i="16"/>
  <c r="AH238" i="16"/>
  <c r="AB238" i="16"/>
  <c r="V238" i="16"/>
  <c r="T238" i="16"/>
  <c r="P238" i="16"/>
  <c r="AM199" i="16"/>
  <c r="AL199" i="16"/>
  <c r="AJ199" i="16"/>
  <c r="AH199" i="16"/>
  <c r="AF199" i="16"/>
  <c r="AD199" i="16"/>
  <c r="AB199" i="16"/>
  <c r="Z199" i="16"/>
  <c r="X199" i="16"/>
  <c r="V199" i="16"/>
  <c r="T199" i="16"/>
  <c r="R199" i="16"/>
  <c r="P199" i="16"/>
  <c r="N199" i="16"/>
  <c r="J199" i="16"/>
  <c r="AM198" i="16"/>
  <c r="AL198" i="16"/>
  <c r="AJ198" i="16"/>
  <c r="AH198" i="16"/>
  <c r="AF198" i="16"/>
  <c r="AD198" i="16"/>
  <c r="AB198" i="16"/>
  <c r="Z198" i="16"/>
  <c r="X198" i="16"/>
  <c r="V198" i="16"/>
  <c r="T198" i="16"/>
  <c r="R198" i="16"/>
  <c r="P198" i="16"/>
  <c r="N198" i="16"/>
  <c r="L198" i="16"/>
  <c r="J198" i="16"/>
  <c r="AM197" i="16"/>
  <c r="AL197" i="16"/>
  <c r="AJ197" i="16"/>
  <c r="AH197" i="16"/>
  <c r="AF197" i="16"/>
  <c r="AD197" i="16"/>
  <c r="AB197" i="16"/>
  <c r="Z197" i="16"/>
  <c r="X197" i="16"/>
  <c r="V197" i="16"/>
  <c r="T197" i="16"/>
  <c r="R197" i="16"/>
  <c r="P197" i="16"/>
  <c r="N197" i="16"/>
  <c r="L197" i="16"/>
  <c r="J197" i="16"/>
  <c r="AO197" i="16" s="1"/>
  <c r="AP197" i="16" s="1"/>
  <c r="AL196" i="16"/>
  <c r="AJ196" i="16"/>
  <c r="AH196" i="16"/>
  <c r="AF196" i="16"/>
  <c r="AD196" i="16"/>
  <c r="AB196" i="16"/>
  <c r="Z196" i="16"/>
  <c r="X196" i="16"/>
  <c r="V196" i="16"/>
  <c r="T196" i="16"/>
  <c r="R196" i="16"/>
  <c r="O196" i="16"/>
  <c r="AM196" i="16" s="1"/>
  <c r="N196" i="16"/>
  <c r="L196" i="16"/>
  <c r="J196" i="16"/>
  <c r="AM195" i="16"/>
  <c r="AL195" i="16"/>
  <c r="AJ195" i="16"/>
  <c r="AH195" i="16"/>
  <c r="AF195" i="16"/>
  <c r="AD195" i="16"/>
  <c r="AB195" i="16"/>
  <c r="Z195" i="16"/>
  <c r="X195" i="16"/>
  <c r="V195" i="16"/>
  <c r="T195" i="16"/>
  <c r="R195" i="16"/>
  <c r="P195" i="16"/>
  <c r="N195" i="16"/>
  <c r="L195" i="16"/>
  <c r="J195" i="16"/>
  <c r="AM194" i="16"/>
  <c r="AL194" i="16"/>
  <c r="AJ194" i="16"/>
  <c r="AH194" i="16"/>
  <c r="AF194" i="16"/>
  <c r="AD194" i="16"/>
  <c r="AB194" i="16"/>
  <c r="Z194" i="16"/>
  <c r="X194" i="16"/>
  <c r="V194" i="16"/>
  <c r="T194" i="16"/>
  <c r="R194" i="16"/>
  <c r="P194" i="16"/>
  <c r="N194" i="16"/>
  <c r="L194" i="16"/>
  <c r="J194" i="16"/>
  <c r="AO194" i="16" s="1"/>
  <c r="AP194" i="16" s="1"/>
  <c r="AM193" i="16"/>
  <c r="AL193" i="16"/>
  <c r="AJ193" i="16"/>
  <c r="AH193" i="16"/>
  <c r="AF193" i="16"/>
  <c r="AD193" i="16"/>
  <c r="AB193" i="16"/>
  <c r="Z193" i="16"/>
  <c r="X193" i="16"/>
  <c r="V193" i="16"/>
  <c r="T193" i="16"/>
  <c r="R193" i="16"/>
  <c r="P193" i="16"/>
  <c r="N193" i="16"/>
  <c r="L193" i="16"/>
  <c r="J193" i="16"/>
  <c r="AL192" i="16"/>
  <c r="AJ192" i="16"/>
  <c r="AG192" i="16"/>
  <c r="AH192" i="16" s="1"/>
  <c r="AF192" i="16"/>
  <c r="AC192" i="16"/>
  <c r="AD192" i="16" s="1"/>
  <c r="AB192" i="16"/>
  <c r="Z192" i="16"/>
  <c r="X192" i="16"/>
  <c r="V192" i="16"/>
  <c r="T192" i="16"/>
  <c r="R192" i="16"/>
  <c r="O192" i="16"/>
  <c r="P192" i="16" s="1"/>
  <c r="N192" i="16"/>
  <c r="L192" i="16"/>
  <c r="J192" i="16"/>
  <c r="AM191" i="16"/>
  <c r="AL191" i="16"/>
  <c r="AJ191" i="16"/>
  <c r="AH191" i="16"/>
  <c r="AF191" i="16"/>
  <c r="AD191" i="16"/>
  <c r="AB191" i="16"/>
  <c r="Z191" i="16"/>
  <c r="X191" i="16"/>
  <c r="V191" i="16"/>
  <c r="T191" i="16"/>
  <c r="R191" i="16"/>
  <c r="P191" i="16"/>
  <c r="N191" i="16"/>
  <c r="L191" i="16"/>
  <c r="J191" i="16"/>
  <c r="AO191" i="16" s="1"/>
  <c r="AP191" i="16" s="1"/>
  <c r="AM190" i="16"/>
  <c r="AL190" i="16"/>
  <c r="AJ190" i="16"/>
  <c r="AH190" i="16"/>
  <c r="AF190" i="16"/>
  <c r="AD190" i="16"/>
  <c r="AB190" i="16"/>
  <c r="Z190" i="16"/>
  <c r="X190" i="16"/>
  <c r="V190" i="16"/>
  <c r="T190" i="16"/>
  <c r="R190" i="16"/>
  <c r="P190" i="16"/>
  <c r="N190" i="16"/>
  <c r="L190" i="16"/>
  <c r="J190" i="16"/>
  <c r="AM189" i="16"/>
  <c r="AL189" i="16"/>
  <c r="AJ189" i="16"/>
  <c r="AH189" i="16"/>
  <c r="AF189" i="16"/>
  <c r="AD189" i="16"/>
  <c r="AB189" i="16"/>
  <c r="Z189" i="16"/>
  <c r="X189" i="16"/>
  <c r="V189" i="16"/>
  <c r="T189" i="16"/>
  <c r="R189" i="16"/>
  <c r="P189" i="16"/>
  <c r="N189" i="16"/>
  <c r="L189" i="16"/>
  <c r="J189" i="16"/>
  <c r="AM188" i="16"/>
  <c r="AL188" i="16"/>
  <c r="AJ188" i="16"/>
  <c r="AH188" i="16"/>
  <c r="AF188" i="16"/>
  <c r="AD188" i="16"/>
  <c r="AB188" i="16"/>
  <c r="Z188" i="16"/>
  <c r="X188" i="16"/>
  <c r="V188" i="16"/>
  <c r="T188" i="16"/>
  <c r="R188" i="16"/>
  <c r="P188" i="16"/>
  <c r="N188" i="16"/>
  <c r="L188" i="16"/>
  <c r="J188" i="16"/>
  <c r="AM187" i="16"/>
  <c r="AL187" i="16"/>
  <c r="AJ187" i="16"/>
  <c r="AH187" i="16"/>
  <c r="AF187" i="16"/>
  <c r="AD187" i="16"/>
  <c r="AB187" i="16"/>
  <c r="Z187" i="16"/>
  <c r="X187" i="16"/>
  <c r="V187" i="16"/>
  <c r="T187" i="16"/>
  <c r="R187" i="16"/>
  <c r="P187" i="16"/>
  <c r="N187" i="16"/>
  <c r="L187" i="16"/>
  <c r="J187" i="16"/>
  <c r="AM186" i="16"/>
  <c r="AL186" i="16"/>
  <c r="AJ186" i="16"/>
  <c r="AH186" i="16"/>
  <c r="AF186" i="16"/>
  <c r="AD186" i="16"/>
  <c r="AB186" i="16"/>
  <c r="Z186" i="16"/>
  <c r="X186" i="16"/>
  <c r="V186" i="16"/>
  <c r="T186" i="16"/>
  <c r="R186" i="16"/>
  <c r="P186" i="16"/>
  <c r="N186" i="16"/>
  <c r="L186" i="16"/>
  <c r="J186" i="16"/>
  <c r="AO186" i="16" s="1"/>
  <c r="AP186" i="16" s="1"/>
  <c r="AL185" i="16"/>
  <c r="AJ185" i="16"/>
  <c r="AH185" i="16"/>
  <c r="AF185" i="16"/>
  <c r="AD185" i="16"/>
  <c r="AB185" i="16"/>
  <c r="Z185" i="16"/>
  <c r="X185" i="16"/>
  <c r="V185" i="16"/>
  <c r="T185" i="16"/>
  <c r="R185" i="16"/>
  <c r="O185" i="16"/>
  <c r="AM185" i="16" s="1"/>
  <c r="N185" i="16"/>
  <c r="L185" i="16"/>
  <c r="J185" i="16"/>
  <c r="AM184" i="16"/>
  <c r="AO184" i="16" s="1"/>
  <c r="AP184" i="16" s="1"/>
  <c r="AL184" i="16"/>
  <c r="AJ184" i="16"/>
  <c r="AH184" i="16"/>
  <c r="AF184" i="16"/>
  <c r="AD184" i="16"/>
  <c r="AB184" i="16"/>
  <c r="Z184" i="16"/>
  <c r="X184" i="16"/>
  <c r="V184" i="16"/>
  <c r="T184" i="16"/>
  <c r="R184" i="16"/>
  <c r="P184" i="16"/>
  <c r="N184" i="16"/>
  <c r="L184" i="16"/>
  <c r="J184" i="16"/>
  <c r="AM183" i="16"/>
  <c r="AL183" i="16"/>
  <c r="AJ183" i="16"/>
  <c r="AH183" i="16"/>
  <c r="AF183" i="16"/>
  <c r="AD183" i="16"/>
  <c r="AB183" i="16"/>
  <c r="Z183" i="16"/>
  <c r="X183" i="16"/>
  <c r="V183" i="16"/>
  <c r="T183" i="16"/>
  <c r="R183" i="16"/>
  <c r="P183" i="16"/>
  <c r="N183" i="16"/>
  <c r="L183" i="16"/>
  <c r="J183" i="16"/>
  <c r="AL182" i="16"/>
  <c r="AJ182" i="16"/>
  <c r="AH182" i="16"/>
  <c r="AF182" i="16"/>
  <c r="AD182" i="16"/>
  <c r="AB182" i="16"/>
  <c r="Z182" i="16"/>
  <c r="X182" i="16"/>
  <c r="V182" i="16"/>
  <c r="T182" i="16"/>
  <c r="R182" i="16"/>
  <c r="P182" i="16"/>
  <c r="N182" i="16"/>
  <c r="L182" i="16"/>
  <c r="J182" i="16"/>
  <c r="AO182" i="16" s="1"/>
  <c r="AP182" i="16" s="1"/>
  <c r="AL181" i="16"/>
  <c r="AJ181" i="16"/>
  <c r="AH181" i="16"/>
  <c r="AF181" i="16"/>
  <c r="AD181" i="16"/>
  <c r="AB181" i="16"/>
  <c r="Z181" i="16"/>
  <c r="X181" i="16"/>
  <c r="V181" i="16"/>
  <c r="T181" i="16"/>
  <c r="R181" i="16"/>
  <c r="O181" i="16"/>
  <c r="AM181" i="16" s="1"/>
  <c r="N181" i="16"/>
  <c r="L181" i="16"/>
  <c r="J181" i="16"/>
  <c r="AL180" i="16"/>
  <c r="AJ180" i="16"/>
  <c r="AH180" i="16"/>
  <c r="AF180" i="16"/>
  <c r="AD180" i="16"/>
  <c r="AB180" i="16"/>
  <c r="Z180" i="16"/>
  <c r="X180" i="16"/>
  <c r="V180" i="16"/>
  <c r="T180" i="16"/>
  <c r="R180" i="16"/>
  <c r="O180" i="16"/>
  <c r="AM180" i="16" s="1"/>
  <c r="N180" i="16"/>
  <c r="L180" i="16"/>
  <c r="J180" i="16"/>
  <c r="AM179" i="16"/>
  <c r="AL179" i="16"/>
  <c r="AJ179" i="16"/>
  <c r="AH179" i="16"/>
  <c r="AF179" i="16"/>
  <c r="AD179" i="16"/>
  <c r="AB179" i="16"/>
  <c r="Z179" i="16"/>
  <c r="X179" i="16"/>
  <c r="V179" i="16"/>
  <c r="T179" i="16"/>
  <c r="R179" i="16"/>
  <c r="P179" i="16"/>
  <c r="N179" i="16"/>
  <c r="L179" i="16"/>
  <c r="J179" i="16"/>
  <c r="AM178" i="16"/>
  <c r="AL178" i="16"/>
  <c r="AJ178" i="16"/>
  <c r="AH178" i="16"/>
  <c r="AF178" i="16"/>
  <c r="AD178" i="16"/>
  <c r="AB178" i="16"/>
  <c r="Z178" i="16"/>
  <c r="X178" i="16"/>
  <c r="V178" i="16"/>
  <c r="T178" i="16"/>
  <c r="R178" i="16"/>
  <c r="P178" i="16"/>
  <c r="N178" i="16"/>
  <c r="L178" i="16"/>
  <c r="J178" i="16"/>
  <c r="AM177" i="16"/>
  <c r="AL177" i="16"/>
  <c r="AJ177" i="16"/>
  <c r="AH177" i="16"/>
  <c r="AF177" i="16"/>
  <c r="AD177" i="16"/>
  <c r="AB177" i="16"/>
  <c r="Z177" i="16"/>
  <c r="X177" i="16"/>
  <c r="V177" i="16"/>
  <c r="T177" i="16"/>
  <c r="R177" i="16"/>
  <c r="P177" i="16"/>
  <c r="N177" i="16"/>
  <c r="L177" i="16"/>
  <c r="J177" i="16"/>
  <c r="AO177" i="16" s="1"/>
  <c r="AP177" i="16" s="1"/>
  <c r="AL176" i="16"/>
  <c r="AJ176" i="16"/>
  <c r="AH176" i="16"/>
  <c r="AF176" i="16"/>
  <c r="AD176" i="16"/>
  <c r="AB176" i="16"/>
  <c r="Z176" i="16"/>
  <c r="X176" i="16"/>
  <c r="V176" i="16"/>
  <c r="T176" i="16"/>
  <c r="R176" i="16"/>
  <c r="O176" i="16"/>
  <c r="AM176" i="16" s="1"/>
  <c r="N176" i="16"/>
  <c r="L176" i="16"/>
  <c r="J176" i="16"/>
  <c r="AM175" i="16"/>
  <c r="AL175" i="16"/>
  <c r="AJ175" i="16"/>
  <c r="AH175" i="16"/>
  <c r="AF175" i="16"/>
  <c r="AD175" i="16"/>
  <c r="AB175" i="16"/>
  <c r="Z175" i="16"/>
  <c r="X175" i="16"/>
  <c r="V175" i="16"/>
  <c r="T175" i="16"/>
  <c r="R175" i="16"/>
  <c r="P175" i="16"/>
  <c r="N175" i="16"/>
  <c r="L175" i="16"/>
  <c r="J175" i="16"/>
  <c r="AM174" i="16"/>
  <c r="AL174" i="16"/>
  <c r="AJ174" i="16"/>
  <c r="AH174" i="16"/>
  <c r="AF174" i="16"/>
  <c r="AD174" i="16"/>
  <c r="AB174" i="16"/>
  <c r="Z174" i="16"/>
  <c r="X174" i="16"/>
  <c r="V174" i="16"/>
  <c r="T174" i="16"/>
  <c r="R174" i="16"/>
  <c r="P174" i="16"/>
  <c r="N174" i="16"/>
  <c r="L174" i="16"/>
  <c r="J174" i="16"/>
  <c r="AM173" i="16"/>
  <c r="AL173" i="16"/>
  <c r="AJ173" i="16"/>
  <c r="AH173" i="16"/>
  <c r="AF173" i="16"/>
  <c r="AD173" i="16"/>
  <c r="AB173" i="16"/>
  <c r="Z173" i="16"/>
  <c r="X173" i="16"/>
  <c r="V173" i="16"/>
  <c r="T173" i="16"/>
  <c r="R173" i="16"/>
  <c r="P173" i="16"/>
  <c r="N173" i="16"/>
  <c r="L173" i="16"/>
  <c r="J173" i="16"/>
  <c r="AM172" i="16"/>
  <c r="AL172" i="16"/>
  <c r="AJ172" i="16"/>
  <c r="AH172" i="16"/>
  <c r="AF172" i="16"/>
  <c r="AD172" i="16"/>
  <c r="AB172" i="16"/>
  <c r="Z172" i="16"/>
  <c r="X172" i="16"/>
  <c r="V172" i="16"/>
  <c r="T172" i="16"/>
  <c r="R172" i="16"/>
  <c r="P172" i="16"/>
  <c r="N172" i="16"/>
  <c r="L172" i="16"/>
  <c r="J172" i="16"/>
  <c r="AM171" i="16"/>
  <c r="AL171" i="16"/>
  <c r="AJ171" i="16"/>
  <c r="AH171" i="16"/>
  <c r="AF171" i="16"/>
  <c r="AD171" i="16"/>
  <c r="AB171" i="16"/>
  <c r="Z171" i="16"/>
  <c r="X171" i="16"/>
  <c r="V171" i="16"/>
  <c r="T171" i="16"/>
  <c r="R171" i="16"/>
  <c r="P171" i="16"/>
  <c r="N171" i="16"/>
  <c r="L171" i="16"/>
  <c r="J171" i="16"/>
  <c r="AO171" i="16" s="1"/>
  <c r="AP171" i="16" s="1"/>
  <c r="AM170" i="16"/>
  <c r="AO170" i="16" s="1"/>
  <c r="AP170" i="16" s="1"/>
  <c r="AL170" i="16"/>
  <c r="AJ170" i="16"/>
  <c r="AH170" i="16"/>
  <c r="AF170" i="16"/>
  <c r="AD170" i="16"/>
  <c r="AB170" i="16"/>
  <c r="Z170" i="16"/>
  <c r="X170" i="16"/>
  <c r="V170" i="16"/>
  <c r="T170" i="16"/>
  <c r="R170" i="16"/>
  <c r="P170" i="16"/>
  <c r="N170" i="16"/>
  <c r="L170" i="16"/>
  <c r="J170" i="16"/>
  <c r="AM169" i="16"/>
  <c r="AL169" i="16"/>
  <c r="AJ169" i="16"/>
  <c r="AH169" i="16"/>
  <c r="AF169" i="16"/>
  <c r="AD169" i="16"/>
  <c r="AB169" i="16"/>
  <c r="Z169" i="16"/>
  <c r="X169" i="16"/>
  <c r="V169" i="16"/>
  <c r="T169" i="16"/>
  <c r="R169" i="16"/>
  <c r="P169" i="16"/>
  <c r="N169" i="16"/>
  <c r="L169" i="16"/>
  <c r="J169" i="16"/>
  <c r="AM168" i="16"/>
  <c r="AL168" i="16"/>
  <c r="AJ168" i="16"/>
  <c r="AH168" i="16"/>
  <c r="AF168" i="16"/>
  <c r="AD168" i="16"/>
  <c r="AB168" i="16"/>
  <c r="Z168" i="16"/>
  <c r="X168" i="16"/>
  <c r="V168" i="16"/>
  <c r="T168" i="16"/>
  <c r="R168" i="16"/>
  <c r="P168" i="16"/>
  <c r="N168" i="16"/>
  <c r="L168" i="16"/>
  <c r="J168" i="16"/>
  <c r="AM167" i="16"/>
  <c r="AL167" i="16"/>
  <c r="AJ167" i="16"/>
  <c r="AH167" i="16"/>
  <c r="AF167" i="16"/>
  <c r="AD167" i="16"/>
  <c r="AB167" i="16"/>
  <c r="Z167" i="16"/>
  <c r="X167" i="16"/>
  <c r="V167" i="16"/>
  <c r="T167" i="16"/>
  <c r="R167" i="16"/>
  <c r="P167" i="16"/>
  <c r="N167" i="16"/>
  <c r="L167" i="16"/>
  <c r="J167" i="16"/>
  <c r="AL166" i="16"/>
  <c r="AJ166" i="16"/>
  <c r="AH166" i="16"/>
  <c r="AF166" i="16"/>
  <c r="AD166" i="16"/>
  <c r="AB166" i="16"/>
  <c r="Z166" i="16"/>
  <c r="X166" i="16"/>
  <c r="V166" i="16"/>
  <c r="T166" i="16"/>
  <c r="R166" i="16"/>
  <c r="O166" i="16"/>
  <c r="AM166" i="16" s="1"/>
  <c r="N166" i="16"/>
  <c r="L166" i="16"/>
  <c r="J166" i="16"/>
  <c r="AM165" i="16"/>
  <c r="AL165" i="16"/>
  <c r="AJ165" i="16"/>
  <c r="AH165" i="16"/>
  <c r="AF165" i="16"/>
  <c r="AD165" i="16"/>
  <c r="AB165" i="16"/>
  <c r="Z165" i="16"/>
  <c r="X165" i="16"/>
  <c r="V165" i="16"/>
  <c r="T165" i="16"/>
  <c r="R165" i="16"/>
  <c r="P165" i="16"/>
  <c r="N165" i="16"/>
  <c r="L165" i="16"/>
  <c r="J165" i="16"/>
  <c r="AO165" i="16" s="1"/>
  <c r="AP165" i="16" s="1"/>
  <c r="AM164" i="16"/>
  <c r="AL164" i="16"/>
  <c r="AJ164" i="16"/>
  <c r="AH164" i="16"/>
  <c r="AF164" i="16"/>
  <c r="AD164" i="16"/>
  <c r="AB164" i="16"/>
  <c r="Z164" i="16"/>
  <c r="X164" i="16"/>
  <c r="V164" i="16"/>
  <c r="T164" i="16"/>
  <c r="R164" i="16"/>
  <c r="P164" i="16"/>
  <c r="N164" i="16"/>
  <c r="L164" i="16"/>
  <c r="J164" i="16"/>
  <c r="AM163" i="16"/>
  <c r="AL163" i="16"/>
  <c r="AJ163" i="16"/>
  <c r="AH163" i="16"/>
  <c r="AF163" i="16"/>
  <c r="AD163" i="16"/>
  <c r="AB163" i="16"/>
  <c r="Z163" i="16"/>
  <c r="X163" i="16"/>
  <c r="V163" i="16"/>
  <c r="T163" i="16"/>
  <c r="R163" i="16"/>
  <c r="P163" i="16"/>
  <c r="N163" i="16"/>
  <c r="L163" i="16"/>
  <c r="J163" i="16"/>
  <c r="AM162" i="16"/>
  <c r="AL162" i="16"/>
  <c r="AJ162" i="16"/>
  <c r="AH162" i="16"/>
  <c r="AF162" i="16"/>
  <c r="AD162" i="16"/>
  <c r="AB162" i="16"/>
  <c r="Z162" i="16"/>
  <c r="X162" i="16"/>
  <c r="V162" i="16"/>
  <c r="T162" i="16"/>
  <c r="R162" i="16"/>
  <c r="P162" i="16"/>
  <c r="N162" i="16"/>
  <c r="L162" i="16"/>
  <c r="J162" i="16"/>
  <c r="AM161" i="16"/>
  <c r="AL161" i="16"/>
  <c r="AJ161" i="16"/>
  <c r="AH161" i="16"/>
  <c r="AF161" i="16"/>
  <c r="AD161" i="16"/>
  <c r="AB161" i="16"/>
  <c r="Z161" i="16"/>
  <c r="X161" i="16"/>
  <c r="V161" i="16"/>
  <c r="T161" i="16"/>
  <c r="R161" i="16"/>
  <c r="P161" i="16"/>
  <c r="N161" i="16"/>
  <c r="L161" i="16"/>
  <c r="J161" i="16"/>
  <c r="AM160" i="16"/>
  <c r="AL160" i="16"/>
  <c r="AJ160" i="16"/>
  <c r="AH160" i="16"/>
  <c r="AF160" i="16"/>
  <c r="AD160" i="16"/>
  <c r="AB160" i="16"/>
  <c r="Z160" i="16"/>
  <c r="X160" i="16"/>
  <c r="V160" i="16"/>
  <c r="T160" i="16"/>
  <c r="R160" i="16"/>
  <c r="P160" i="16"/>
  <c r="N160" i="16"/>
  <c r="L160" i="16"/>
  <c r="J160" i="16"/>
  <c r="AM159" i="16"/>
  <c r="AL159" i="16"/>
  <c r="AJ159" i="16"/>
  <c r="AH159" i="16"/>
  <c r="AF159" i="16"/>
  <c r="AD159" i="16"/>
  <c r="AB159" i="16"/>
  <c r="Z159" i="16"/>
  <c r="X159" i="16"/>
  <c r="V159" i="16"/>
  <c r="T159" i="16"/>
  <c r="R159" i="16"/>
  <c r="P159" i="16"/>
  <c r="N159" i="16"/>
  <c r="L159" i="16"/>
  <c r="J159" i="16"/>
  <c r="AM158" i="16"/>
  <c r="AL158" i="16"/>
  <c r="AJ158" i="16"/>
  <c r="AH158" i="16"/>
  <c r="AF158" i="16"/>
  <c r="AD158" i="16"/>
  <c r="AB158" i="16"/>
  <c r="Z158" i="16"/>
  <c r="X158" i="16"/>
  <c r="V158" i="16"/>
  <c r="T158" i="16"/>
  <c r="R158" i="16"/>
  <c r="P158" i="16"/>
  <c r="N158" i="16"/>
  <c r="L158" i="16"/>
  <c r="J158" i="16"/>
  <c r="AM157" i="16"/>
  <c r="AL157" i="16"/>
  <c r="AJ157" i="16"/>
  <c r="AH157" i="16"/>
  <c r="AF157" i="16"/>
  <c r="AD157" i="16"/>
  <c r="AB157" i="16"/>
  <c r="Z157" i="16"/>
  <c r="X157" i="16"/>
  <c r="V157" i="16"/>
  <c r="T157" i="16"/>
  <c r="R157" i="16"/>
  <c r="P157" i="16"/>
  <c r="N157" i="16"/>
  <c r="L157" i="16"/>
  <c r="J157" i="16"/>
  <c r="AM156" i="16"/>
  <c r="AL156" i="16"/>
  <c r="AJ156" i="16"/>
  <c r="AH156" i="16"/>
  <c r="AF156" i="16"/>
  <c r="AD156" i="16"/>
  <c r="AB156" i="16"/>
  <c r="Z156" i="16"/>
  <c r="X156" i="16"/>
  <c r="V156" i="16"/>
  <c r="T156" i="16"/>
  <c r="R156" i="16"/>
  <c r="P156" i="16"/>
  <c r="N156" i="16"/>
  <c r="L156" i="16"/>
  <c r="J156" i="16"/>
  <c r="AO156" i="16" s="1"/>
  <c r="AP156" i="16" s="1"/>
  <c r="AM155" i="16"/>
  <c r="AO155" i="16" s="1"/>
  <c r="AP155" i="16" s="1"/>
  <c r="AL155" i="16"/>
  <c r="AJ155" i="16"/>
  <c r="AH155" i="16"/>
  <c r="AF155" i="16"/>
  <c r="AD155" i="16"/>
  <c r="AB155" i="16"/>
  <c r="Z155" i="16"/>
  <c r="X155" i="16"/>
  <c r="V155" i="16"/>
  <c r="T155" i="16"/>
  <c r="R155" i="16"/>
  <c r="P155" i="16"/>
  <c r="N155" i="16"/>
  <c r="L155" i="16"/>
  <c r="J155" i="16"/>
  <c r="AL154" i="16"/>
  <c r="AJ154" i="16"/>
  <c r="AH154" i="16"/>
  <c r="AF154" i="16"/>
  <c r="AD154" i="16"/>
  <c r="AB154" i="16"/>
  <c r="Z154" i="16"/>
  <c r="X154" i="16"/>
  <c r="V154" i="16"/>
  <c r="T154" i="16"/>
  <c r="R154" i="16"/>
  <c r="O154" i="16"/>
  <c r="AM154" i="16" s="1"/>
  <c r="N154" i="16"/>
  <c r="L154" i="16"/>
  <c r="J154" i="16"/>
  <c r="AO154" i="16" s="1"/>
  <c r="AP154" i="16" s="1"/>
  <c r="AM153" i="16"/>
  <c r="AL153" i="16"/>
  <c r="AJ153" i="16"/>
  <c r="AH153" i="16"/>
  <c r="AF153" i="16"/>
  <c r="AD153" i="16"/>
  <c r="AB153" i="16"/>
  <c r="Z153" i="16"/>
  <c r="X153" i="16"/>
  <c r="V153" i="16"/>
  <c r="T153" i="16"/>
  <c r="R153" i="16"/>
  <c r="P153" i="16"/>
  <c r="N153" i="16"/>
  <c r="L153" i="16"/>
  <c r="J153" i="16"/>
  <c r="AO153" i="16" s="1"/>
  <c r="AP153" i="16" s="1"/>
  <c r="AM152" i="16"/>
  <c r="AO152" i="16" s="1"/>
  <c r="AP152" i="16" s="1"/>
  <c r="AL152" i="16"/>
  <c r="AJ152" i="16"/>
  <c r="AH152" i="16"/>
  <c r="AF152" i="16"/>
  <c r="AD152" i="16"/>
  <c r="AB152" i="16"/>
  <c r="Z152" i="16"/>
  <c r="X152" i="16"/>
  <c r="V152" i="16"/>
  <c r="T152" i="16"/>
  <c r="R152" i="16"/>
  <c r="P152" i="16"/>
  <c r="N152" i="16"/>
  <c r="L152" i="16"/>
  <c r="J152" i="16"/>
  <c r="AL151" i="16"/>
  <c r="AJ151" i="16"/>
  <c r="AH151" i="16"/>
  <c r="AF151" i="16"/>
  <c r="AD151" i="16"/>
  <c r="AB151" i="16"/>
  <c r="Z151" i="16"/>
  <c r="X151" i="16"/>
  <c r="V151" i="16"/>
  <c r="T151" i="16"/>
  <c r="R151" i="16"/>
  <c r="O151" i="16"/>
  <c r="AM151" i="16" s="1"/>
  <c r="N151" i="16"/>
  <c r="L151" i="16"/>
  <c r="J151" i="16"/>
  <c r="AO151" i="16" s="1"/>
  <c r="AP151" i="16" s="1"/>
  <c r="AM150" i="16"/>
  <c r="AL150" i="16"/>
  <c r="AJ150" i="16"/>
  <c r="AH150" i="16"/>
  <c r="AF150" i="16"/>
  <c r="AD150" i="16"/>
  <c r="AB150" i="16"/>
  <c r="Z150" i="16"/>
  <c r="X150" i="16"/>
  <c r="V150" i="16"/>
  <c r="T150" i="16"/>
  <c r="R150" i="16"/>
  <c r="P150" i="16"/>
  <c r="N150" i="16"/>
  <c r="L150" i="16"/>
  <c r="J150" i="16"/>
  <c r="AM149" i="16"/>
  <c r="AO149" i="16" s="1"/>
  <c r="AP149" i="16" s="1"/>
  <c r="AL149" i="16"/>
  <c r="AJ149" i="16"/>
  <c r="AH149" i="16"/>
  <c r="AF149" i="16"/>
  <c r="AD149" i="16"/>
  <c r="AB149" i="16"/>
  <c r="Z149" i="16"/>
  <c r="X149" i="16"/>
  <c r="V149" i="16"/>
  <c r="T149" i="16"/>
  <c r="R149" i="16"/>
  <c r="P149" i="16"/>
  <c r="N149" i="16"/>
  <c r="L149" i="16"/>
  <c r="J149" i="16"/>
  <c r="AM148" i="16"/>
  <c r="AL148" i="16"/>
  <c r="AJ148" i="16"/>
  <c r="AH148" i="16"/>
  <c r="AF148" i="16"/>
  <c r="AD148" i="16"/>
  <c r="AB148" i="16"/>
  <c r="Z148" i="16"/>
  <c r="X148" i="16"/>
  <c r="V148" i="16"/>
  <c r="T148" i="16"/>
  <c r="R148" i="16"/>
  <c r="P148" i="16"/>
  <c r="N148" i="16"/>
  <c r="L148" i="16"/>
  <c r="J148" i="16"/>
  <c r="AO148" i="16" s="1"/>
  <c r="AP148" i="16" s="1"/>
  <c r="AM147" i="16"/>
  <c r="AL147" i="16"/>
  <c r="AJ147" i="16"/>
  <c r="AH147" i="16"/>
  <c r="AF147" i="16"/>
  <c r="AD147" i="16"/>
  <c r="AB147" i="16"/>
  <c r="Z147" i="16"/>
  <c r="X147" i="16"/>
  <c r="V147" i="16"/>
  <c r="T147" i="16"/>
  <c r="R147" i="16"/>
  <c r="P147" i="16"/>
  <c r="N147" i="16"/>
  <c r="L147" i="16"/>
  <c r="J147" i="16"/>
  <c r="AL146" i="16"/>
  <c r="AJ146" i="16"/>
  <c r="AH146" i="16"/>
  <c r="AF146" i="16"/>
  <c r="AD146" i="16"/>
  <c r="AB146" i="16"/>
  <c r="Z146" i="16"/>
  <c r="X146" i="16"/>
  <c r="V146" i="16"/>
  <c r="T146" i="16"/>
  <c r="R146" i="16"/>
  <c r="O146" i="16"/>
  <c r="P146" i="16" s="1"/>
  <c r="N146" i="16"/>
  <c r="K146" i="16"/>
  <c r="L146" i="16" s="1"/>
  <c r="J146" i="16"/>
  <c r="AM145" i="16"/>
  <c r="AL145" i="16"/>
  <c r="AJ145" i="16"/>
  <c r="AH145" i="16"/>
  <c r="AF145" i="16"/>
  <c r="AD145" i="16"/>
  <c r="AB145" i="16"/>
  <c r="Z145" i="16"/>
  <c r="X145" i="16"/>
  <c r="V145" i="16"/>
  <c r="T145" i="16"/>
  <c r="R145" i="16"/>
  <c r="P145" i="16"/>
  <c r="N145" i="16"/>
  <c r="L145" i="16"/>
  <c r="J145" i="16"/>
  <c r="AM144" i="16"/>
  <c r="AL144" i="16"/>
  <c r="AJ144" i="16"/>
  <c r="AH144" i="16"/>
  <c r="AF144" i="16"/>
  <c r="AD144" i="16"/>
  <c r="AB144" i="16"/>
  <c r="Z144" i="16"/>
  <c r="X144" i="16"/>
  <c r="V144" i="16"/>
  <c r="T144" i="16"/>
  <c r="R144" i="16"/>
  <c r="P144" i="16"/>
  <c r="N144" i="16"/>
  <c r="L144" i="16"/>
  <c r="J144" i="16"/>
  <c r="AL143" i="16"/>
  <c r="AJ143" i="16"/>
  <c r="AH143" i="16"/>
  <c r="AF143" i="16"/>
  <c r="AD143" i="16"/>
  <c r="AA143" i="16"/>
  <c r="AB143" i="16" s="1"/>
  <c r="Z143" i="16"/>
  <c r="X143" i="16"/>
  <c r="V143" i="16"/>
  <c r="T143" i="16"/>
  <c r="R143" i="16"/>
  <c r="O143" i="16"/>
  <c r="P143" i="16" s="1"/>
  <c r="N143" i="16"/>
  <c r="K143" i="16"/>
  <c r="L143" i="16" s="1"/>
  <c r="J143" i="16"/>
  <c r="AM142" i="16"/>
  <c r="AL142" i="16"/>
  <c r="AJ142" i="16"/>
  <c r="AH142" i="16"/>
  <c r="AF142" i="16"/>
  <c r="AD142" i="16"/>
  <c r="AB142" i="16"/>
  <c r="Z142" i="16"/>
  <c r="X142" i="16"/>
  <c r="V142" i="16"/>
  <c r="T142" i="16"/>
  <c r="R142" i="16"/>
  <c r="P142" i="16"/>
  <c r="N142" i="16"/>
  <c r="L142" i="16"/>
  <c r="J142" i="16"/>
  <c r="AM141" i="16"/>
  <c r="AL141" i="16"/>
  <c r="AJ141" i="16"/>
  <c r="AH141" i="16"/>
  <c r="AF141" i="16"/>
  <c r="AD141" i="16"/>
  <c r="AB141" i="16"/>
  <c r="Z141" i="16"/>
  <c r="X141" i="16"/>
  <c r="V141" i="16"/>
  <c r="T141" i="16"/>
  <c r="R141" i="16"/>
  <c r="P141" i="16"/>
  <c r="N141" i="16"/>
  <c r="L141" i="16"/>
  <c r="J141" i="16"/>
  <c r="AM140" i="16"/>
  <c r="AL140" i="16"/>
  <c r="AJ140" i="16"/>
  <c r="AH140" i="16"/>
  <c r="AF140" i="16"/>
  <c r="AD140" i="16"/>
  <c r="AB140" i="16"/>
  <c r="Z140" i="16"/>
  <c r="X140" i="16"/>
  <c r="V140" i="16"/>
  <c r="T140" i="16"/>
  <c r="R140" i="16"/>
  <c r="P140" i="16"/>
  <c r="N140" i="16"/>
  <c r="L140" i="16"/>
  <c r="J140" i="16"/>
  <c r="AM139" i="16"/>
  <c r="AL139" i="16"/>
  <c r="AJ139" i="16"/>
  <c r="AH139" i="16"/>
  <c r="AF139" i="16"/>
  <c r="AD139" i="16"/>
  <c r="AB139" i="16"/>
  <c r="Z139" i="16"/>
  <c r="X139" i="16"/>
  <c r="V139" i="16"/>
  <c r="T139" i="16"/>
  <c r="R139" i="16"/>
  <c r="P139" i="16"/>
  <c r="N139" i="16"/>
  <c r="L139" i="16"/>
  <c r="J139" i="16"/>
  <c r="AM138" i="16"/>
  <c r="AL138" i="16"/>
  <c r="AJ138" i="16"/>
  <c r="AH138" i="16"/>
  <c r="AF138" i="16"/>
  <c r="AD138" i="16"/>
  <c r="AB138" i="16"/>
  <c r="Z138" i="16"/>
  <c r="X138" i="16"/>
  <c r="V138" i="16"/>
  <c r="T138" i="16"/>
  <c r="R138" i="16"/>
  <c r="P138" i="16"/>
  <c r="N138" i="16"/>
  <c r="L138" i="16"/>
  <c r="J138" i="16"/>
  <c r="AM137" i="16"/>
  <c r="AL137" i="16"/>
  <c r="AJ137" i="16"/>
  <c r="AH137" i="16"/>
  <c r="AF137" i="16"/>
  <c r="AD137" i="16"/>
  <c r="AB137" i="16"/>
  <c r="Z137" i="16"/>
  <c r="X137" i="16"/>
  <c r="V137" i="16"/>
  <c r="T137" i="16"/>
  <c r="R137" i="16"/>
  <c r="P137" i="16"/>
  <c r="N137" i="16"/>
  <c r="L137" i="16"/>
  <c r="J137" i="16"/>
  <c r="AM136" i="16"/>
  <c r="AL136" i="16"/>
  <c r="AJ136" i="16"/>
  <c r="AH136" i="16"/>
  <c r="AF136" i="16"/>
  <c r="AD136" i="16"/>
  <c r="AB136" i="16"/>
  <c r="Z136" i="16"/>
  <c r="X136" i="16"/>
  <c r="V136" i="16"/>
  <c r="T136" i="16"/>
  <c r="R136" i="16"/>
  <c r="P136" i="16"/>
  <c r="N136" i="16"/>
  <c r="L136" i="16"/>
  <c r="J136" i="16"/>
  <c r="AM135" i="16"/>
  <c r="AL135" i="16"/>
  <c r="AJ135" i="16"/>
  <c r="AH135" i="16"/>
  <c r="AF135" i="16"/>
  <c r="AD135" i="16"/>
  <c r="AB135" i="16"/>
  <c r="Z135" i="16"/>
  <c r="X135" i="16"/>
  <c r="V135" i="16"/>
  <c r="T135" i="16"/>
  <c r="R135" i="16"/>
  <c r="P135" i="16"/>
  <c r="N135" i="16"/>
  <c r="L135" i="16"/>
  <c r="J135" i="16"/>
  <c r="AM134" i="16"/>
  <c r="AL134" i="16"/>
  <c r="AJ134" i="16"/>
  <c r="AH134" i="16"/>
  <c r="AF134" i="16"/>
  <c r="AD134" i="16"/>
  <c r="AB134" i="16"/>
  <c r="Z134" i="16"/>
  <c r="X134" i="16"/>
  <c r="V134" i="16"/>
  <c r="T134" i="16"/>
  <c r="R134" i="16"/>
  <c r="P134" i="16"/>
  <c r="N134" i="16"/>
  <c r="L134" i="16"/>
  <c r="J134" i="16"/>
  <c r="AL133" i="16"/>
  <c r="AJ133" i="16"/>
  <c r="AH133" i="16"/>
  <c r="AF133" i="16"/>
  <c r="AD133" i="16"/>
  <c r="AB133" i="16"/>
  <c r="Z133" i="16"/>
  <c r="X133" i="16"/>
  <c r="V133" i="16"/>
  <c r="T133" i="16"/>
  <c r="R133" i="16"/>
  <c r="O133" i="16"/>
  <c r="AM133" i="16" s="1"/>
  <c r="N133" i="16"/>
  <c r="L133" i="16"/>
  <c r="J133" i="16"/>
  <c r="AM132" i="16"/>
  <c r="AL132" i="16"/>
  <c r="AJ132" i="16"/>
  <c r="AH132" i="16"/>
  <c r="AF132" i="16"/>
  <c r="AD132" i="16"/>
  <c r="AB132" i="16"/>
  <c r="Z132" i="16"/>
  <c r="X132" i="16"/>
  <c r="V132" i="16"/>
  <c r="T132" i="16"/>
  <c r="R132" i="16"/>
  <c r="P132" i="16"/>
  <c r="N132" i="16"/>
  <c r="L132" i="16"/>
  <c r="J132" i="16"/>
  <c r="AM131" i="16"/>
  <c r="AL131" i="16"/>
  <c r="AJ131" i="16"/>
  <c r="AH131" i="16"/>
  <c r="AF131" i="16"/>
  <c r="AD131" i="16"/>
  <c r="AB131" i="16"/>
  <c r="Z131" i="16"/>
  <c r="X131" i="16"/>
  <c r="V131" i="16"/>
  <c r="T131" i="16"/>
  <c r="R131" i="16"/>
  <c r="P131" i="16"/>
  <c r="N131" i="16"/>
  <c r="L131" i="16"/>
  <c r="J131" i="16"/>
  <c r="AM130" i="16"/>
  <c r="AL130" i="16"/>
  <c r="AJ130" i="16"/>
  <c r="AH130" i="16"/>
  <c r="AF130" i="16"/>
  <c r="AD130" i="16"/>
  <c r="AB130" i="16"/>
  <c r="Z130" i="16"/>
  <c r="X130" i="16"/>
  <c r="V130" i="16"/>
  <c r="T130" i="16"/>
  <c r="R130" i="16"/>
  <c r="P130" i="16"/>
  <c r="N130" i="16"/>
  <c r="L130" i="16"/>
  <c r="J130" i="16"/>
  <c r="AO130" i="16" s="1"/>
  <c r="AP130" i="16" s="1"/>
  <c r="AM129" i="16"/>
  <c r="AO129" i="16" s="1"/>
  <c r="AP129" i="16" s="1"/>
  <c r="AL129" i="16"/>
  <c r="AJ129" i="16"/>
  <c r="AH129" i="16"/>
  <c r="AF129" i="16"/>
  <c r="AD129" i="16"/>
  <c r="AB129" i="16"/>
  <c r="Z129" i="16"/>
  <c r="X129" i="16"/>
  <c r="V129" i="16"/>
  <c r="T129" i="16"/>
  <c r="R129" i="16"/>
  <c r="P129" i="16"/>
  <c r="N129" i="16"/>
  <c r="L129" i="16"/>
  <c r="J129" i="16"/>
  <c r="AM128" i="16"/>
  <c r="AL128" i="16"/>
  <c r="AJ128" i="16"/>
  <c r="AH128" i="16"/>
  <c r="AF128" i="16"/>
  <c r="AD128" i="16"/>
  <c r="AB128" i="16"/>
  <c r="Z128" i="16"/>
  <c r="X128" i="16"/>
  <c r="V128" i="16"/>
  <c r="T128" i="16"/>
  <c r="R128" i="16"/>
  <c r="P128" i="16"/>
  <c r="N128" i="16"/>
  <c r="L128" i="16"/>
  <c r="J128" i="16"/>
  <c r="AO128" i="16" s="1"/>
  <c r="AP128" i="16" s="1"/>
  <c r="AL127" i="16"/>
  <c r="AJ127" i="16"/>
  <c r="AH127" i="16"/>
  <c r="AF127" i="16"/>
  <c r="AD127" i="16"/>
  <c r="AB127" i="16"/>
  <c r="Z127" i="16"/>
  <c r="X127" i="16"/>
  <c r="V127" i="16"/>
  <c r="T127" i="16"/>
  <c r="R127" i="16"/>
  <c r="O127" i="16"/>
  <c r="AM127" i="16" s="1"/>
  <c r="AO127" i="16" s="1"/>
  <c r="AP127" i="16" s="1"/>
  <c r="N127" i="16"/>
  <c r="L127" i="16"/>
  <c r="J127" i="16"/>
  <c r="AM126" i="16"/>
  <c r="AO126" i="16" s="1"/>
  <c r="AP126" i="16" s="1"/>
  <c r="AL126" i="16"/>
  <c r="AJ126" i="16"/>
  <c r="AH126" i="16"/>
  <c r="AF126" i="16"/>
  <c r="AD126" i="16"/>
  <c r="AB126" i="16"/>
  <c r="Z126" i="16"/>
  <c r="X126" i="16"/>
  <c r="V126" i="16"/>
  <c r="T126" i="16"/>
  <c r="R126" i="16"/>
  <c r="P126" i="16"/>
  <c r="N126" i="16"/>
  <c r="L126" i="16"/>
  <c r="J126" i="16"/>
  <c r="AM125" i="16"/>
  <c r="AL125" i="16"/>
  <c r="AJ125" i="16"/>
  <c r="AH125" i="16"/>
  <c r="AF125" i="16"/>
  <c r="AD125" i="16"/>
  <c r="AB125" i="16"/>
  <c r="Z125" i="16"/>
  <c r="X125" i="16"/>
  <c r="V125" i="16"/>
  <c r="T125" i="16"/>
  <c r="R125" i="16"/>
  <c r="P125" i="16"/>
  <c r="N125" i="16"/>
  <c r="L125" i="16"/>
  <c r="J125" i="16"/>
  <c r="AO125" i="16" s="1"/>
  <c r="AP125" i="16" s="1"/>
  <c r="AM124" i="16"/>
  <c r="AL124" i="16"/>
  <c r="AJ124" i="16"/>
  <c r="AH124" i="16"/>
  <c r="AF124" i="16"/>
  <c r="AD124" i="16"/>
  <c r="AB124" i="16"/>
  <c r="Z124" i="16"/>
  <c r="X124" i="16"/>
  <c r="V124" i="16"/>
  <c r="T124" i="16"/>
  <c r="R124" i="16"/>
  <c r="P124" i="16"/>
  <c r="N124" i="16"/>
  <c r="L124" i="16"/>
  <c r="J124" i="16"/>
  <c r="AM123" i="16"/>
  <c r="AL123" i="16"/>
  <c r="AJ123" i="16"/>
  <c r="AH123" i="16"/>
  <c r="AF123" i="16"/>
  <c r="AD123" i="16"/>
  <c r="AB123" i="16"/>
  <c r="Z123" i="16"/>
  <c r="X123" i="16"/>
  <c r="V123" i="16"/>
  <c r="T123" i="16"/>
  <c r="R123" i="16"/>
  <c r="P123" i="16"/>
  <c r="N123" i="16"/>
  <c r="L123" i="16"/>
  <c r="J123" i="16"/>
  <c r="AM122" i="16"/>
  <c r="AL122" i="16"/>
  <c r="AJ122" i="16"/>
  <c r="AH122" i="16"/>
  <c r="AF122" i="16"/>
  <c r="AD122" i="16"/>
  <c r="AB122" i="16"/>
  <c r="Z122" i="16"/>
  <c r="X122" i="16"/>
  <c r="V122" i="16"/>
  <c r="T122" i="16"/>
  <c r="R122" i="16"/>
  <c r="P122" i="16"/>
  <c r="N122" i="16"/>
  <c r="L122" i="16"/>
  <c r="J122" i="16"/>
  <c r="AO122" i="16" s="1"/>
  <c r="AP122" i="16" s="1"/>
  <c r="AM121" i="16"/>
  <c r="AL121" i="16"/>
  <c r="AJ121" i="16"/>
  <c r="AH121" i="16"/>
  <c r="AF121" i="16"/>
  <c r="AD121" i="16"/>
  <c r="AB121" i="16"/>
  <c r="Z121" i="16"/>
  <c r="X121" i="16"/>
  <c r="V121" i="16"/>
  <c r="T121" i="16"/>
  <c r="R121" i="16"/>
  <c r="P121" i="16"/>
  <c r="N121" i="16"/>
  <c r="L121" i="16"/>
  <c r="J121" i="16"/>
  <c r="AM120" i="16"/>
  <c r="AO120" i="16" s="1"/>
  <c r="AP120" i="16" s="1"/>
  <c r="AL120" i="16"/>
  <c r="AJ120" i="16"/>
  <c r="AH120" i="16"/>
  <c r="AF120" i="16"/>
  <c r="AD120" i="16"/>
  <c r="AB120" i="16"/>
  <c r="Z120" i="16"/>
  <c r="X120" i="16"/>
  <c r="V120" i="16"/>
  <c r="T120" i="16"/>
  <c r="R120" i="16"/>
  <c r="P120" i="16"/>
  <c r="N120" i="16"/>
  <c r="L120" i="16"/>
  <c r="J120" i="16"/>
  <c r="AM119" i="16"/>
  <c r="AL119" i="16"/>
  <c r="AJ119" i="16"/>
  <c r="AH119" i="16"/>
  <c r="AF119" i="16"/>
  <c r="AD119" i="16"/>
  <c r="AB119" i="16"/>
  <c r="Z119" i="16"/>
  <c r="X119" i="16"/>
  <c r="V119" i="16"/>
  <c r="T119" i="16"/>
  <c r="R119" i="16"/>
  <c r="P119" i="16"/>
  <c r="N119" i="16"/>
  <c r="L119" i="16"/>
  <c r="J119" i="16"/>
  <c r="AO119" i="16" s="1"/>
  <c r="AP119" i="16" s="1"/>
  <c r="AM118" i="16"/>
  <c r="AL118" i="16"/>
  <c r="AJ118" i="16"/>
  <c r="AH118" i="16"/>
  <c r="AF118" i="16"/>
  <c r="AD118" i="16"/>
  <c r="AB118" i="16"/>
  <c r="Z118" i="16"/>
  <c r="X118" i="16"/>
  <c r="V118" i="16"/>
  <c r="T118" i="16"/>
  <c r="R118" i="16"/>
  <c r="P118" i="16"/>
  <c r="N118" i="16"/>
  <c r="L118" i="16"/>
  <c r="J118" i="16"/>
  <c r="AM117" i="16"/>
  <c r="AL117" i="16"/>
  <c r="AJ117" i="16"/>
  <c r="AH117" i="16"/>
  <c r="AF117" i="16"/>
  <c r="AD117" i="16"/>
  <c r="AB117" i="16"/>
  <c r="Z117" i="16"/>
  <c r="X117" i="16"/>
  <c r="V117" i="16"/>
  <c r="T117" i="16"/>
  <c r="R117" i="16"/>
  <c r="P117" i="16"/>
  <c r="N117" i="16"/>
  <c r="L117" i="16"/>
  <c r="J117" i="16"/>
  <c r="AO117" i="16" s="1"/>
  <c r="AP117" i="16" s="1"/>
  <c r="AM116" i="16"/>
  <c r="AL116" i="16"/>
  <c r="AJ116" i="16"/>
  <c r="AH116" i="16"/>
  <c r="AF116" i="16"/>
  <c r="AD116" i="16"/>
  <c r="AB116" i="16"/>
  <c r="Z116" i="16"/>
  <c r="X116" i="16"/>
  <c r="V116" i="16"/>
  <c r="T116" i="16"/>
  <c r="R116" i="16"/>
  <c r="P116" i="16"/>
  <c r="N116" i="16"/>
  <c r="L116" i="16"/>
  <c r="J116" i="16"/>
  <c r="AM115" i="16"/>
  <c r="AL115" i="16"/>
  <c r="AJ115" i="16"/>
  <c r="AH115" i="16"/>
  <c r="AF115" i="16"/>
  <c r="AD115" i="16"/>
  <c r="AB115" i="16"/>
  <c r="Z115" i="16"/>
  <c r="X115" i="16"/>
  <c r="V115" i="16"/>
  <c r="T115" i="16"/>
  <c r="R115" i="16"/>
  <c r="P115" i="16"/>
  <c r="N115" i="16"/>
  <c r="L115" i="16"/>
  <c r="J115" i="16"/>
  <c r="AM114" i="16"/>
  <c r="AL114" i="16"/>
  <c r="AJ114" i="16"/>
  <c r="AH114" i="16"/>
  <c r="AF114" i="16"/>
  <c r="AD114" i="16"/>
  <c r="AB114" i="16"/>
  <c r="Z114" i="16"/>
  <c r="X114" i="16"/>
  <c r="V114" i="16"/>
  <c r="T114" i="16"/>
  <c r="R114" i="16"/>
  <c r="P114" i="16"/>
  <c r="N114" i="16"/>
  <c r="L114" i="16"/>
  <c r="J114" i="16"/>
  <c r="AL113" i="16"/>
  <c r="AJ113" i="16"/>
  <c r="AH113" i="16"/>
  <c r="AF113" i="16"/>
  <c r="AD113" i="16"/>
  <c r="AB113" i="16"/>
  <c r="Z113" i="16"/>
  <c r="X113" i="16"/>
  <c r="V113" i="16"/>
  <c r="T113" i="16"/>
  <c r="R113" i="16"/>
  <c r="O113" i="16"/>
  <c r="N113" i="16"/>
  <c r="L113" i="16"/>
  <c r="J113" i="16"/>
  <c r="AM112" i="16"/>
  <c r="AL112" i="16"/>
  <c r="AJ112" i="16"/>
  <c r="AH112" i="16"/>
  <c r="AF112" i="16"/>
  <c r="AD112" i="16"/>
  <c r="AB112" i="16"/>
  <c r="Z112" i="16"/>
  <c r="X112" i="16"/>
  <c r="V112" i="16"/>
  <c r="T112" i="16"/>
  <c r="R112" i="16"/>
  <c r="P112" i="16"/>
  <c r="N112" i="16"/>
  <c r="L112" i="16"/>
  <c r="J112" i="16"/>
  <c r="AM111" i="16"/>
  <c r="AL111" i="16"/>
  <c r="AJ111" i="16"/>
  <c r="AH111" i="16"/>
  <c r="AF111" i="16"/>
  <c r="AD111" i="16"/>
  <c r="AB111" i="16"/>
  <c r="Z111" i="16"/>
  <c r="X111" i="16"/>
  <c r="V111" i="16"/>
  <c r="T111" i="16"/>
  <c r="R111" i="16"/>
  <c r="P111" i="16"/>
  <c r="N111" i="16"/>
  <c r="L111" i="16"/>
  <c r="J111" i="16"/>
  <c r="AM110" i="16"/>
  <c r="AL110" i="16"/>
  <c r="AJ110" i="16"/>
  <c r="AH110" i="16"/>
  <c r="AF110" i="16"/>
  <c r="AD110" i="16"/>
  <c r="AB110" i="16"/>
  <c r="Z110" i="16"/>
  <c r="X110" i="16"/>
  <c r="V110" i="16"/>
  <c r="T110" i="16"/>
  <c r="R110" i="16"/>
  <c r="P110" i="16"/>
  <c r="N110" i="16"/>
  <c r="L110" i="16"/>
  <c r="J110" i="16"/>
  <c r="AM109" i="16"/>
  <c r="AO109" i="16" s="1"/>
  <c r="AP109" i="16" s="1"/>
  <c r="AL109" i="16"/>
  <c r="AJ109" i="16"/>
  <c r="AH109" i="16"/>
  <c r="AF109" i="16"/>
  <c r="AD109" i="16"/>
  <c r="AB109" i="16"/>
  <c r="Z109" i="16"/>
  <c r="X109" i="16"/>
  <c r="V109" i="16"/>
  <c r="T109" i="16"/>
  <c r="R109" i="16"/>
  <c r="P109" i="16"/>
  <c r="N109" i="16"/>
  <c r="L109" i="16"/>
  <c r="J109" i="16"/>
  <c r="AM108" i="16"/>
  <c r="AL108" i="16"/>
  <c r="AJ108" i="16"/>
  <c r="AH108" i="16"/>
  <c r="AF108" i="16"/>
  <c r="AD108" i="16"/>
  <c r="AB108" i="16"/>
  <c r="Z108" i="16"/>
  <c r="X108" i="16"/>
  <c r="V108" i="16"/>
  <c r="T108" i="16"/>
  <c r="R108" i="16"/>
  <c r="P108" i="16"/>
  <c r="N108" i="16"/>
  <c r="L108" i="16"/>
  <c r="J108" i="16"/>
  <c r="AM107" i="16"/>
  <c r="AL107" i="16"/>
  <c r="AJ107" i="16"/>
  <c r="AH107" i="16"/>
  <c r="AF107" i="16"/>
  <c r="AD107" i="16"/>
  <c r="AB107" i="16"/>
  <c r="Z107" i="16"/>
  <c r="X107" i="16"/>
  <c r="V107" i="16"/>
  <c r="T107" i="16"/>
  <c r="R107" i="16"/>
  <c r="P107" i="16"/>
  <c r="N107" i="16"/>
  <c r="L107" i="16"/>
  <c r="J107" i="16"/>
  <c r="AM106" i="16"/>
  <c r="AL106" i="16"/>
  <c r="AJ106" i="16"/>
  <c r="AH106" i="16"/>
  <c r="AF106" i="16"/>
  <c r="AD106" i="16"/>
  <c r="AB106" i="16"/>
  <c r="Z106" i="16"/>
  <c r="X106" i="16"/>
  <c r="V106" i="16"/>
  <c r="T106" i="16"/>
  <c r="R106" i="16"/>
  <c r="P106" i="16"/>
  <c r="N106" i="16"/>
  <c r="L106" i="16"/>
  <c r="J106" i="16"/>
  <c r="AO105" i="16"/>
  <c r="AP105" i="16" s="1"/>
  <c r="AM105" i="16"/>
  <c r="AL105" i="16"/>
  <c r="AJ105" i="16"/>
  <c r="AH105" i="16"/>
  <c r="AF105" i="16"/>
  <c r="AD105" i="16"/>
  <c r="AB105" i="16"/>
  <c r="Z105" i="16"/>
  <c r="X105" i="16"/>
  <c r="V105" i="16"/>
  <c r="T105" i="16"/>
  <c r="R105" i="16"/>
  <c r="P105" i="16"/>
  <c r="N105" i="16"/>
  <c r="L105" i="16"/>
  <c r="J105" i="16"/>
  <c r="AL104" i="16"/>
  <c r="AJ104" i="16"/>
  <c r="AH104" i="16"/>
  <c r="AF104" i="16"/>
  <c r="AD104" i="16"/>
  <c r="AB104" i="16"/>
  <c r="Z104" i="16"/>
  <c r="X104" i="16"/>
  <c r="V104" i="16"/>
  <c r="T104" i="16"/>
  <c r="R104" i="16"/>
  <c r="O104" i="16"/>
  <c r="AM104" i="16" s="1"/>
  <c r="N104" i="16"/>
  <c r="L104" i="16"/>
  <c r="J104" i="16"/>
  <c r="AM103" i="16"/>
  <c r="AL103" i="16"/>
  <c r="AJ103" i="16"/>
  <c r="AH103" i="16"/>
  <c r="AF103" i="16"/>
  <c r="AD103" i="16"/>
  <c r="AB103" i="16"/>
  <c r="Z103" i="16"/>
  <c r="X103" i="16"/>
  <c r="V103" i="16"/>
  <c r="T103" i="16"/>
  <c r="R103" i="16"/>
  <c r="P103" i="16"/>
  <c r="N103" i="16"/>
  <c r="L103" i="16"/>
  <c r="J103" i="16"/>
  <c r="AM102" i="16"/>
  <c r="AO102" i="16" s="1"/>
  <c r="AP102" i="16" s="1"/>
  <c r="AL102" i="16"/>
  <c r="AJ102" i="16"/>
  <c r="AH102" i="16"/>
  <c r="AF102" i="16"/>
  <c r="AD102" i="16"/>
  <c r="AB102" i="16"/>
  <c r="Z102" i="16"/>
  <c r="X102" i="16"/>
  <c r="V102" i="16"/>
  <c r="T102" i="16"/>
  <c r="R102" i="16"/>
  <c r="P102" i="16"/>
  <c r="N102" i="16"/>
  <c r="L102" i="16"/>
  <c r="J102" i="16"/>
  <c r="AL101" i="16"/>
  <c r="AJ101" i="16"/>
  <c r="AH101" i="16"/>
  <c r="AF101" i="16"/>
  <c r="AD101" i="16"/>
  <c r="AA101" i="16"/>
  <c r="AM101" i="16" s="1"/>
  <c r="Z101" i="16"/>
  <c r="X101" i="16"/>
  <c r="V101" i="16"/>
  <c r="T101" i="16"/>
  <c r="R101" i="16"/>
  <c r="P101" i="16"/>
  <c r="N101" i="16"/>
  <c r="L101" i="16"/>
  <c r="J101" i="16"/>
  <c r="AM100" i="16"/>
  <c r="AL100" i="16"/>
  <c r="AJ100" i="16"/>
  <c r="AH100" i="16"/>
  <c r="AF100" i="16"/>
  <c r="AD100" i="16"/>
  <c r="AB100" i="16"/>
  <c r="Z100" i="16"/>
  <c r="X100" i="16"/>
  <c r="V100" i="16"/>
  <c r="T100" i="16"/>
  <c r="R100" i="16"/>
  <c r="P100" i="16"/>
  <c r="N100" i="16"/>
  <c r="L100" i="16"/>
  <c r="J100" i="16"/>
  <c r="AM99" i="16"/>
  <c r="AL99" i="16"/>
  <c r="AJ99" i="16"/>
  <c r="AH99" i="16"/>
  <c r="AF99" i="16"/>
  <c r="AD99" i="16"/>
  <c r="AB99" i="16"/>
  <c r="Z99" i="16"/>
  <c r="X99" i="16"/>
  <c r="V99" i="16"/>
  <c r="T99" i="16"/>
  <c r="R99" i="16"/>
  <c r="P99" i="16"/>
  <c r="N99" i="16"/>
  <c r="L99" i="16"/>
  <c r="J99" i="16"/>
  <c r="AM98" i="16"/>
  <c r="AL98" i="16"/>
  <c r="AJ98" i="16"/>
  <c r="AH98" i="16"/>
  <c r="AF98" i="16"/>
  <c r="AD98" i="16"/>
  <c r="AB98" i="16"/>
  <c r="Z98" i="16"/>
  <c r="X98" i="16"/>
  <c r="V98" i="16"/>
  <c r="T98" i="16"/>
  <c r="R98" i="16"/>
  <c r="P98" i="16"/>
  <c r="N98" i="16"/>
  <c r="L98" i="16"/>
  <c r="J98" i="16"/>
  <c r="AO98" i="16" s="1"/>
  <c r="AP98" i="16" s="1"/>
  <c r="AM97" i="16"/>
  <c r="AL97" i="16"/>
  <c r="AJ97" i="16"/>
  <c r="AH97" i="16"/>
  <c r="AF97" i="16"/>
  <c r="AD97" i="16"/>
  <c r="AB97" i="16"/>
  <c r="Z97" i="16"/>
  <c r="X97" i="16"/>
  <c r="V97" i="16"/>
  <c r="T97" i="16"/>
  <c r="R97" i="16"/>
  <c r="P97" i="16"/>
  <c r="N97" i="16"/>
  <c r="L97" i="16"/>
  <c r="J97" i="16"/>
  <c r="AM96" i="16"/>
  <c r="AL96" i="16"/>
  <c r="AJ96" i="16"/>
  <c r="AH96" i="16"/>
  <c r="AF96" i="16"/>
  <c r="AD96" i="16"/>
  <c r="AB96" i="16"/>
  <c r="Z96" i="16"/>
  <c r="X96" i="16"/>
  <c r="V96" i="16"/>
  <c r="T96" i="16"/>
  <c r="R96" i="16"/>
  <c r="P96" i="16"/>
  <c r="N96" i="16"/>
  <c r="L96" i="16"/>
  <c r="J96" i="16"/>
  <c r="AM95" i="16"/>
  <c r="AL95" i="16"/>
  <c r="AJ95" i="16"/>
  <c r="AH95" i="16"/>
  <c r="AF95" i="16"/>
  <c r="AD95" i="16"/>
  <c r="AB95" i="16"/>
  <c r="Z95" i="16"/>
  <c r="X95" i="16"/>
  <c r="V95" i="16"/>
  <c r="T95" i="16"/>
  <c r="R95" i="16"/>
  <c r="P95" i="16"/>
  <c r="N95" i="16"/>
  <c r="L95" i="16"/>
  <c r="J95" i="16"/>
  <c r="AO95" i="16" s="1"/>
  <c r="AP95" i="16" s="1"/>
  <c r="AL94" i="16"/>
  <c r="AJ94" i="16"/>
  <c r="AH94" i="16"/>
  <c r="AF94" i="16"/>
  <c r="AD94" i="16"/>
  <c r="AB94" i="16"/>
  <c r="Z94" i="16"/>
  <c r="X94" i="16"/>
  <c r="V94" i="16"/>
  <c r="T94" i="16"/>
  <c r="R94" i="16"/>
  <c r="O94" i="16"/>
  <c r="AM94" i="16" s="1"/>
  <c r="N94" i="16"/>
  <c r="L94" i="16"/>
  <c r="J94" i="16"/>
  <c r="AM93" i="16"/>
  <c r="AL93" i="16"/>
  <c r="AJ93" i="16"/>
  <c r="AH93" i="16"/>
  <c r="AF93" i="16"/>
  <c r="AD93" i="16"/>
  <c r="AB93" i="16"/>
  <c r="Z93" i="16"/>
  <c r="X93" i="16"/>
  <c r="V93" i="16"/>
  <c r="T93" i="16"/>
  <c r="R93" i="16"/>
  <c r="P93" i="16"/>
  <c r="N93" i="16"/>
  <c r="L93" i="16"/>
  <c r="J93" i="16"/>
  <c r="AM92" i="16"/>
  <c r="AO92" i="16" s="1"/>
  <c r="AP92" i="16" s="1"/>
  <c r="AL92" i="16"/>
  <c r="AJ92" i="16"/>
  <c r="AH92" i="16"/>
  <c r="AF92" i="16"/>
  <c r="AD92" i="16"/>
  <c r="AB92" i="16"/>
  <c r="Z92" i="16"/>
  <c r="X92" i="16"/>
  <c r="V92" i="16"/>
  <c r="T92" i="16"/>
  <c r="R92" i="16"/>
  <c r="P92" i="16"/>
  <c r="N92" i="16"/>
  <c r="L92" i="16"/>
  <c r="J92" i="16"/>
  <c r="AM91" i="16"/>
  <c r="AL91" i="16"/>
  <c r="AJ91" i="16"/>
  <c r="AH91" i="16"/>
  <c r="AF91" i="16"/>
  <c r="AD91" i="16"/>
  <c r="AB91" i="16"/>
  <c r="Z91" i="16"/>
  <c r="X91" i="16"/>
  <c r="V91" i="16"/>
  <c r="T91" i="16"/>
  <c r="R91" i="16"/>
  <c r="P91" i="16"/>
  <c r="N91" i="16"/>
  <c r="L91" i="16"/>
  <c r="J91" i="16"/>
  <c r="AM90" i="16"/>
  <c r="AL90" i="16"/>
  <c r="AJ90" i="16"/>
  <c r="AH90" i="16"/>
  <c r="AF90" i="16"/>
  <c r="AD90" i="16"/>
  <c r="AB90" i="16"/>
  <c r="Z90" i="16"/>
  <c r="X90" i="16"/>
  <c r="V90" i="16"/>
  <c r="T90" i="16"/>
  <c r="R90" i="16"/>
  <c r="P90" i="16"/>
  <c r="N90" i="16"/>
  <c r="L90" i="16"/>
  <c r="J90" i="16"/>
  <c r="AM89" i="16"/>
  <c r="AL89" i="16"/>
  <c r="AJ89" i="16"/>
  <c r="AH89" i="16"/>
  <c r="AF89" i="16"/>
  <c r="AD89" i="16"/>
  <c r="AB89" i="16"/>
  <c r="Z89" i="16"/>
  <c r="X89" i="16"/>
  <c r="V89" i="16"/>
  <c r="T89" i="16"/>
  <c r="R89" i="16"/>
  <c r="P89" i="16"/>
  <c r="N89" i="16"/>
  <c r="L89" i="16"/>
  <c r="J89" i="16"/>
  <c r="AM88" i="16"/>
  <c r="AL88" i="16"/>
  <c r="AJ88" i="16"/>
  <c r="AI88" i="16"/>
  <c r="AH88" i="16"/>
  <c r="AF88" i="16"/>
  <c r="AD88" i="16"/>
  <c r="AC88" i="16"/>
  <c r="AB88" i="16"/>
  <c r="Z88" i="16"/>
  <c r="X88" i="16"/>
  <c r="V88" i="16"/>
  <c r="T88" i="16"/>
  <c r="R88" i="16"/>
  <c r="P88" i="16"/>
  <c r="N88" i="16"/>
  <c r="L88" i="16"/>
  <c r="J88" i="16"/>
  <c r="AM87" i="16"/>
  <c r="AL87" i="16"/>
  <c r="AJ87" i="16"/>
  <c r="AH87" i="16"/>
  <c r="AF87" i="16"/>
  <c r="AD87" i="16"/>
  <c r="AB87" i="16"/>
  <c r="Z87" i="16"/>
  <c r="X87" i="16"/>
  <c r="V87" i="16"/>
  <c r="T87" i="16"/>
  <c r="R87" i="16"/>
  <c r="P87" i="16"/>
  <c r="N87" i="16"/>
  <c r="L87" i="16"/>
  <c r="J87" i="16"/>
  <c r="AM86" i="16"/>
  <c r="AL86" i="16"/>
  <c r="AJ86" i="16"/>
  <c r="AH86" i="16"/>
  <c r="AF86" i="16"/>
  <c r="AD86" i="16"/>
  <c r="AB86" i="16"/>
  <c r="Z86" i="16"/>
  <c r="X86" i="16"/>
  <c r="V86" i="16"/>
  <c r="T86" i="16"/>
  <c r="R86" i="16"/>
  <c r="P86" i="16"/>
  <c r="N86" i="16"/>
  <c r="L86" i="16"/>
  <c r="J86" i="16"/>
  <c r="AM85" i="16"/>
  <c r="AL85" i="16"/>
  <c r="AJ85" i="16"/>
  <c r="AH85" i="16"/>
  <c r="AF85" i="16"/>
  <c r="AD85" i="16"/>
  <c r="AB85" i="16"/>
  <c r="Z85" i="16"/>
  <c r="X85" i="16"/>
  <c r="V85" i="16"/>
  <c r="T85" i="16"/>
  <c r="R85" i="16"/>
  <c r="P85" i="16"/>
  <c r="N85" i="16"/>
  <c r="L85" i="16"/>
  <c r="J85" i="16"/>
  <c r="AM84" i="16"/>
  <c r="AL84" i="16"/>
  <c r="AJ84" i="16"/>
  <c r="AH84" i="16"/>
  <c r="AF84" i="16"/>
  <c r="AD84" i="16"/>
  <c r="AB84" i="16"/>
  <c r="Z84" i="16"/>
  <c r="X84" i="16"/>
  <c r="V84" i="16"/>
  <c r="T84" i="16"/>
  <c r="R84" i="16"/>
  <c r="P84" i="16"/>
  <c r="N84" i="16"/>
  <c r="L84" i="16"/>
  <c r="J84" i="16"/>
  <c r="AM83" i="16"/>
  <c r="AL83" i="16"/>
  <c r="AJ83" i="16"/>
  <c r="AH83" i="16"/>
  <c r="AF83" i="16"/>
  <c r="AD83" i="16"/>
  <c r="AB83" i="16"/>
  <c r="Z83" i="16"/>
  <c r="X83" i="16"/>
  <c r="V83" i="16"/>
  <c r="T83" i="16"/>
  <c r="R83" i="16"/>
  <c r="P83" i="16"/>
  <c r="N83" i="16"/>
  <c r="L83" i="16"/>
  <c r="J83" i="16"/>
  <c r="AL82" i="16"/>
  <c r="AI82" i="16"/>
  <c r="AJ82" i="16" s="1"/>
  <c r="AH82" i="16"/>
  <c r="AF82" i="16"/>
  <c r="AD82" i="16"/>
  <c r="AB82" i="16"/>
  <c r="Z82" i="16"/>
  <c r="X82" i="16"/>
  <c r="V82" i="16"/>
  <c r="T82" i="16"/>
  <c r="R82" i="16"/>
  <c r="O82" i="16"/>
  <c r="P82" i="16" s="1"/>
  <c r="N82" i="16"/>
  <c r="L82" i="16"/>
  <c r="J82" i="16"/>
  <c r="AM81" i="16"/>
  <c r="AL81" i="16"/>
  <c r="AJ81" i="16"/>
  <c r="AH81" i="16"/>
  <c r="AF81" i="16"/>
  <c r="AD81" i="16"/>
  <c r="AB81" i="16"/>
  <c r="Z81" i="16"/>
  <c r="X81" i="16"/>
  <c r="V81" i="16"/>
  <c r="T81" i="16"/>
  <c r="R81" i="16"/>
  <c r="P81" i="16"/>
  <c r="N81" i="16"/>
  <c r="L81" i="16"/>
  <c r="J81" i="16"/>
  <c r="AM80" i="16"/>
  <c r="AL80" i="16"/>
  <c r="AJ80" i="16"/>
  <c r="AH80" i="16"/>
  <c r="AF80" i="16"/>
  <c r="AD80" i="16"/>
  <c r="AB80" i="16"/>
  <c r="Z80" i="16"/>
  <c r="X80" i="16"/>
  <c r="V80" i="16"/>
  <c r="T80" i="16"/>
  <c r="R80" i="16"/>
  <c r="P80" i="16"/>
  <c r="N80" i="16"/>
  <c r="L80" i="16"/>
  <c r="J80" i="16"/>
  <c r="AM79" i="16"/>
  <c r="AL79" i="16"/>
  <c r="AJ79" i="16"/>
  <c r="AH79" i="16"/>
  <c r="AF79" i="16"/>
  <c r="AD79" i="16"/>
  <c r="AB79" i="16"/>
  <c r="Z79" i="16"/>
  <c r="X79" i="16"/>
  <c r="V79" i="16"/>
  <c r="T79" i="16"/>
  <c r="R79" i="16"/>
  <c r="P79" i="16"/>
  <c r="N79" i="16"/>
  <c r="L79" i="16"/>
  <c r="J79" i="16"/>
  <c r="AO79" i="16" s="1"/>
  <c r="AP79" i="16" s="1"/>
  <c r="AM78" i="16"/>
  <c r="AL78" i="16"/>
  <c r="AJ78" i="16"/>
  <c r="AH78" i="16"/>
  <c r="AF78" i="16"/>
  <c r="AD78" i="16"/>
  <c r="AB78" i="16"/>
  <c r="Z78" i="16"/>
  <c r="X78" i="16"/>
  <c r="V78" i="16"/>
  <c r="T78" i="16"/>
  <c r="R78" i="16"/>
  <c r="P78" i="16"/>
  <c r="N78" i="16"/>
  <c r="L78" i="16"/>
  <c r="J78" i="16"/>
  <c r="AM77" i="16"/>
  <c r="AL77" i="16"/>
  <c r="AJ77" i="16"/>
  <c r="AH77" i="16"/>
  <c r="AF77" i="16"/>
  <c r="AD77" i="16"/>
  <c r="AB77" i="16"/>
  <c r="Z77" i="16"/>
  <c r="X77" i="16"/>
  <c r="V77" i="16"/>
  <c r="T77" i="16"/>
  <c r="R77" i="16"/>
  <c r="P77" i="16"/>
  <c r="N77" i="16"/>
  <c r="L77" i="16"/>
  <c r="J77" i="16"/>
  <c r="AL76" i="16"/>
  <c r="AJ76" i="16"/>
  <c r="AH76" i="16"/>
  <c r="AF76" i="16"/>
  <c r="AD76" i="16"/>
  <c r="AB76" i="16"/>
  <c r="Z76" i="16"/>
  <c r="X76" i="16"/>
  <c r="V76" i="16"/>
  <c r="T76" i="16"/>
  <c r="R76" i="16"/>
  <c r="O76" i="16"/>
  <c r="AM76" i="16" s="1"/>
  <c r="N76" i="16"/>
  <c r="L76" i="16"/>
  <c r="J76" i="16"/>
  <c r="AM75" i="16"/>
  <c r="AL75" i="16"/>
  <c r="AJ75" i="16"/>
  <c r="AH75" i="16"/>
  <c r="AF75" i="16"/>
  <c r="AD75" i="16"/>
  <c r="AB75" i="16"/>
  <c r="Z75" i="16"/>
  <c r="X75" i="16"/>
  <c r="V75" i="16"/>
  <c r="T75" i="16"/>
  <c r="R75" i="16"/>
  <c r="P75" i="16"/>
  <c r="N75" i="16"/>
  <c r="L75" i="16"/>
  <c r="J75" i="16"/>
  <c r="AM74" i="16"/>
  <c r="AL74" i="16"/>
  <c r="AJ74" i="16"/>
  <c r="AH74" i="16"/>
  <c r="AF74" i="16"/>
  <c r="AD74" i="16"/>
  <c r="AB74" i="16"/>
  <c r="Z74" i="16"/>
  <c r="X74" i="16"/>
  <c r="V74" i="16"/>
  <c r="T74" i="16"/>
  <c r="R74" i="16"/>
  <c r="P74" i="16"/>
  <c r="N74" i="16"/>
  <c r="L74" i="16"/>
  <c r="J74" i="16"/>
  <c r="AM73" i="16"/>
  <c r="AO73" i="16" s="1"/>
  <c r="AP73" i="16" s="1"/>
  <c r="AL73" i="16"/>
  <c r="AJ73" i="16"/>
  <c r="AH73" i="16"/>
  <c r="AF73" i="16"/>
  <c r="AD73" i="16"/>
  <c r="AB73" i="16"/>
  <c r="Z73" i="16"/>
  <c r="X73" i="16"/>
  <c r="V73" i="16"/>
  <c r="T73" i="16"/>
  <c r="R73" i="16"/>
  <c r="P73" i="16"/>
  <c r="AN73" i="16" s="1"/>
  <c r="N73" i="16"/>
  <c r="L73" i="16"/>
  <c r="J73" i="16"/>
  <c r="AM72" i="16"/>
  <c r="AL72" i="16"/>
  <c r="AJ72" i="16"/>
  <c r="AH72" i="16"/>
  <c r="AF72" i="16"/>
  <c r="AD72" i="16"/>
  <c r="AB72" i="16"/>
  <c r="Z72" i="16"/>
  <c r="X72" i="16"/>
  <c r="V72" i="16"/>
  <c r="T72" i="16"/>
  <c r="R72" i="16"/>
  <c r="P72" i="16"/>
  <c r="N72" i="16"/>
  <c r="L72" i="16"/>
  <c r="J72" i="16"/>
  <c r="AM71" i="16"/>
  <c r="AL71" i="16"/>
  <c r="AJ71" i="16"/>
  <c r="AH71" i="16"/>
  <c r="AF71" i="16"/>
  <c r="AD71" i="16"/>
  <c r="AB71" i="16"/>
  <c r="Z71" i="16"/>
  <c r="X71" i="16"/>
  <c r="V71" i="16"/>
  <c r="T71" i="16"/>
  <c r="R71" i="16"/>
  <c r="P71" i="16"/>
  <c r="N71" i="16"/>
  <c r="L71" i="16"/>
  <c r="J71" i="16"/>
  <c r="AM70" i="16"/>
  <c r="AL70" i="16"/>
  <c r="AJ70" i="16"/>
  <c r="AH70" i="16"/>
  <c r="AF70" i="16"/>
  <c r="AD70" i="16"/>
  <c r="AB70" i="16"/>
  <c r="X70" i="16"/>
  <c r="T70" i="16"/>
  <c r="R70" i="16"/>
  <c r="P70" i="16"/>
  <c r="N70" i="16"/>
  <c r="L70" i="16"/>
  <c r="J70" i="16"/>
  <c r="AL69" i="16"/>
  <c r="AJ69" i="16"/>
  <c r="AH69" i="16"/>
  <c r="AF69" i="16"/>
  <c r="AD69" i="16"/>
  <c r="AB69" i="16"/>
  <c r="Z69" i="16"/>
  <c r="X69" i="16"/>
  <c r="V69" i="16"/>
  <c r="T69" i="16"/>
  <c r="R69" i="16"/>
  <c r="O69" i="16"/>
  <c r="N69" i="16"/>
  <c r="L69" i="16"/>
  <c r="J69" i="16"/>
  <c r="AM68" i="16"/>
  <c r="AL68" i="16"/>
  <c r="AJ68" i="16"/>
  <c r="AH68" i="16"/>
  <c r="AF68" i="16"/>
  <c r="AD68" i="16"/>
  <c r="AB68" i="16"/>
  <c r="Z68" i="16"/>
  <c r="X68" i="16"/>
  <c r="V68" i="16"/>
  <c r="T68" i="16"/>
  <c r="R68" i="16"/>
  <c r="P68" i="16"/>
  <c r="N68" i="16"/>
  <c r="L68" i="16"/>
  <c r="J68" i="16"/>
  <c r="AM67" i="16"/>
  <c r="AL67" i="16"/>
  <c r="AJ67" i="16"/>
  <c r="AH67" i="16"/>
  <c r="AF67" i="16"/>
  <c r="AD67" i="16"/>
  <c r="AB67" i="16"/>
  <c r="Z67" i="16"/>
  <c r="X67" i="16"/>
  <c r="V67" i="16"/>
  <c r="T67" i="16"/>
  <c r="R67" i="16"/>
  <c r="P67" i="16"/>
  <c r="N67" i="16"/>
  <c r="L67" i="16"/>
  <c r="J67" i="16"/>
  <c r="AO67" i="16" s="1"/>
  <c r="AP67" i="16" s="1"/>
  <c r="AM66" i="16"/>
  <c r="AL66" i="16"/>
  <c r="AJ66" i="16"/>
  <c r="AH66" i="16"/>
  <c r="AF66" i="16"/>
  <c r="AD66" i="16"/>
  <c r="AB66" i="16"/>
  <c r="Z66" i="16"/>
  <c r="X66" i="16"/>
  <c r="V66" i="16"/>
  <c r="T66" i="16"/>
  <c r="R66" i="16"/>
  <c r="P66" i="16"/>
  <c r="N66" i="16"/>
  <c r="L66" i="16"/>
  <c r="J66" i="16"/>
  <c r="AL65" i="16"/>
  <c r="AJ65" i="16"/>
  <c r="AG65" i="16"/>
  <c r="AH65" i="16" s="1"/>
  <c r="AF65" i="16"/>
  <c r="AC65" i="16"/>
  <c r="AB65" i="16"/>
  <c r="Z65" i="16"/>
  <c r="X65" i="16"/>
  <c r="V65" i="16"/>
  <c r="T65" i="16"/>
  <c r="R65" i="16"/>
  <c r="P65" i="16"/>
  <c r="N65" i="16"/>
  <c r="L65" i="16"/>
  <c r="J65" i="16"/>
  <c r="AM64" i="16"/>
  <c r="AL64" i="16"/>
  <c r="AJ64" i="16"/>
  <c r="AH64" i="16"/>
  <c r="AF64" i="16"/>
  <c r="AD64" i="16"/>
  <c r="AB64" i="16"/>
  <c r="Z64" i="16"/>
  <c r="X64" i="16"/>
  <c r="V64" i="16"/>
  <c r="T64" i="16"/>
  <c r="R64" i="16"/>
  <c r="P64" i="16"/>
  <c r="N64" i="16"/>
  <c r="L64" i="16"/>
  <c r="J64" i="16"/>
  <c r="AL63" i="16"/>
  <c r="AJ63" i="16"/>
  <c r="AG63" i="16"/>
  <c r="AF63" i="16"/>
  <c r="AD63" i="16"/>
  <c r="AB63" i="16"/>
  <c r="Z63" i="16"/>
  <c r="X63" i="16"/>
  <c r="V63" i="16"/>
  <c r="T63" i="16"/>
  <c r="R63" i="16"/>
  <c r="P63" i="16"/>
  <c r="N63" i="16"/>
  <c r="L63" i="16"/>
  <c r="J63" i="16"/>
  <c r="AM62" i="16"/>
  <c r="AL62" i="16"/>
  <c r="AJ62" i="16"/>
  <c r="AH62" i="16"/>
  <c r="AF62" i="16"/>
  <c r="AD62" i="16"/>
  <c r="AB62" i="16"/>
  <c r="Z62" i="16"/>
  <c r="X62" i="16"/>
  <c r="V62" i="16"/>
  <c r="T62" i="16"/>
  <c r="R62" i="16"/>
  <c r="P62" i="16"/>
  <c r="N62" i="16"/>
  <c r="L62" i="16"/>
  <c r="J62" i="16"/>
  <c r="AO62" i="16" s="1"/>
  <c r="AP62" i="16" s="1"/>
  <c r="AM61" i="16"/>
  <c r="AL61" i="16"/>
  <c r="AJ61" i="16"/>
  <c r="AH61" i="16"/>
  <c r="AF61" i="16"/>
  <c r="AD61" i="16"/>
  <c r="AB61" i="16"/>
  <c r="Z61" i="16"/>
  <c r="X61" i="16"/>
  <c r="V61" i="16"/>
  <c r="T61" i="16"/>
  <c r="R61" i="16"/>
  <c r="P61" i="16"/>
  <c r="N61" i="16"/>
  <c r="L61" i="16"/>
  <c r="J61" i="16"/>
  <c r="AO61" i="16" s="1"/>
  <c r="AP61" i="16" s="1"/>
  <c r="AL60" i="16"/>
  <c r="AJ60" i="16"/>
  <c r="AG60" i="16"/>
  <c r="AH60" i="16" s="1"/>
  <c r="AF60" i="16"/>
  <c r="AD60" i="16"/>
  <c r="AB60" i="16"/>
  <c r="Z60" i="16"/>
  <c r="X60" i="16"/>
  <c r="V60" i="16"/>
  <c r="T60" i="16"/>
  <c r="R60" i="16"/>
  <c r="P60" i="16"/>
  <c r="N60" i="16"/>
  <c r="L60" i="16"/>
  <c r="J60" i="16"/>
  <c r="AM59" i="16"/>
  <c r="AL59" i="16"/>
  <c r="AJ59" i="16"/>
  <c r="AH59" i="16"/>
  <c r="AF59" i="16"/>
  <c r="AD59" i="16"/>
  <c r="AB59" i="16"/>
  <c r="Z59" i="16"/>
  <c r="X59" i="16"/>
  <c r="V59" i="16"/>
  <c r="T59" i="16"/>
  <c r="R59" i="16"/>
  <c r="P59" i="16"/>
  <c r="N59" i="16"/>
  <c r="L59" i="16"/>
  <c r="J59" i="16"/>
  <c r="AO59" i="16" s="1"/>
  <c r="AP59" i="16" s="1"/>
  <c r="AL58" i="16"/>
  <c r="AJ58" i="16"/>
  <c r="AG58" i="16"/>
  <c r="AF58" i="16"/>
  <c r="AD58" i="16"/>
  <c r="AB58" i="16"/>
  <c r="Z58" i="16"/>
  <c r="X58" i="16"/>
  <c r="V58" i="16"/>
  <c r="T58" i="16"/>
  <c r="R58" i="16"/>
  <c r="P58" i="16"/>
  <c r="N58" i="16"/>
  <c r="L58" i="16"/>
  <c r="J58" i="16"/>
  <c r="AM57" i="16"/>
  <c r="AL57" i="16"/>
  <c r="AJ57" i="16"/>
  <c r="AH57" i="16"/>
  <c r="AF57" i="16"/>
  <c r="AD57" i="16"/>
  <c r="AB57" i="16"/>
  <c r="Z57" i="16"/>
  <c r="X57" i="16"/>
  <c r="V57" i="16"/>
  <c r="T57" i="16"/>
  <c r="R57" i="16"/>
  <c r="P57" i="16"/>
  <c r="N57" i="16"/>
  <c r="L57" i="16"/>
  <c r="J57" i="16"/>
  <c r="AM56" i="16"/>
  <c r="AL56" i="16"/>
  <c r="AJ56" i="16"/>
  <c r="AH56" i="16"/>
  <c r="AF56" i="16"/>
  <c r="AD56" i="16"/>
  <c r="AB56" i="16"/>
  <c r="Z56" i="16"/>
  <c r="X56" i="16"/>
  <c r="V56" i="16"/>
  <c r="T56" i="16"/>
  <c r="R56" i="16"/>
  <c r="P56" i="16"/>
  <c r="N56" i="16"/>
  <c r="L56" i="16"/>
  <c r="J56" i="16"/>
  <c r="AM55" i="16"/>
  <c r="AL55" i="16"/>
  <c r="AJ55" i="16"/>
  <c r="AH55" i="16"/>
  <c r="AF55" i="16"/>
  <c r="AD55" i="16"/>
  <c r="AB55" i="16"/>
  <c r="Z55" i="16"/>
  <c r="X55" i="16"/>
  <c r="V55" i="16"/>
  <c r="T55" i="16"/>
  <c r="R55" i="16"/>
  <c r="P55" i="16"/>
  <c r="N55" i="16"/>
  <c r="L55" i="16"/>
  <c r="J55" i="16"/>
  <c r="AM54" i="16"/>
  <c r="AL54" i="16"/>
  <c r="AJ54" i="16"/>
  <c r="AH54" i="16"/>
  <c r="AF54" i="16"/>
  <c r="AD54" i="16"/>
  <c r="AB54" i="16"/>
  <c r="Z54" i="16"/>
  <c r="X54" i="16"/>
  <c r="V54" i="16"/>
  <c r="T54" i="16"/>
  <c r="R54" i="16"/>
  <c r="P54" i="16"/>
  <c r="N54" i="16"/>
  <c r="L54" i="16"/>
  <c r="J54" i="16"/>
  <c r="AM53" i="16"/>
  <c r="AL53" i="16"/>
  <c r="AJ53" i="16"/>
  <c r="AH53" i="16"/>
  <c r="AF53" i="16"/>
  <c r="AD53" i="16"/>
  <c r="AB53" i="16"/>
  <c r="Z53" i="16"/>
  <c r="X53" i="16"/>
  <c r="V53" i="16"/>
  <c r="T53" i="16"/>
  <c r="R53" i="16"/>
  <c r="P53" i="16"/>
  <c r="N53" i="16"/>
  <c r="L53" i="16"/>
  <c r="J53" i="16"/>
  <c r="AM52" i="16"/>
  <c r="AL52" i="16"/>
  <c r="AJ52" i="16"/>
  <c r="AH52" i="16"/>
  <c r="AF52" i="16"/>
  <c r="AD52" i="16"/>
  <c r="AB52" i="16"/>
  <c r="Z52" i="16"/>
  <c r="X52" i="16"/>
  <c r="V52" i="16"/>
  <c r="T52" i="16"/>
  <c r="R52" i="16"/>
  <c r="P52" i="16"/>
  <c r="N52" i="16"/>
  <c r="L52" i="16"/>
  <c r="J52" i="16"/>
  <c r="AM51" i="16"/>
  <c r="AL51" i="16"/>
  <c r="AJ51" i="16"/>
  <c r="AH51" i="16"/>
  <c r="AF51" i="16"/>
  <c r="AD51" i="16"/>
  <c r="AB51" i="16"/>
  <c r="Z51" i="16"/>
  <c r="X51" i="16"/>
  <c r="V51" i="16"/>
  <c r="T51" i="16"/>
  <c r="R51" i="16"/>
  <c r="P51" i="16"/>
  <c r="N51" i="16"/>
  <c r="L51" i="16"/>
  <c r="J51" i="16"/>
  <c r="AL50" i="16"/>
  <c r="AJ50" i="16"/>
  <c r="AH50" i="16"/>
  <c r="AF50" i="16"/>
  <c r="AD50" i="16"/>
  <c r="AB50" i="16"/>
  <c r="Z50" i="16"/>
  <c r="X50" i="16"/>
  <c r="V50" i="16"/>
  <c r="T50" i="16"/>
  <c r="R50" i="16"/>
  <c r="O50" i="16"/>
  <c r="AM50" i="16" s="1"/>
  <c r="N50" i="16"/>
  <c r="L50" i="16"/>
  <c r="J50" i="16"/>
  <c r="AM49" i="16"/>
  <c r="AL49" i="16"/>
  <c r="AJ49" i="16"/>
  <c r="AH49" i="16"/>
  <c r="AF49" i="16"/>
  <c r="AD49" i="16"/>
  <c r="AB49" i="16"/>
  <c r="Z49" i="16"/>
  <c r="X49" i="16"/>
  <c r="V49" i="16"/>
  <c r="T49" i="16"/>
  <c r="R49" i="16"/>
  <c r="P49" i="16"/>
  <c r="N49" i="16"/>
  <c r="L49" i="16"/>
  <c r="J49" i="16"/>
  <c r="AO49" i="16" s="1"/>
  <c r="AP49" i="16" s="1"/>
  <c r="AM48" i="16"/>
  <c r="AL48" i="16"/>
  <c r="AJ48" i="16"/>
  <c r="AH48" i="16"/>
  <c r="AF48" i="16"/>
  <c r="AD48" i="16"/>
  <c r="AB48" i="16"/>
  <c r="Z48" i="16"/>
  <c r="X48" i="16"/>
  <c r="V48" i="16"/>
  <c r="T48" i="16"/>
  <c r="R48" i="16"/>
  <c r="P48" i="16"/>
  <c r="N48" i="16"/>
  <c r="L48" i="16"/>
  <c r="J48" i="16"/>
  <c r="AM47" i="16"/>
  <c r="AL47" i="16"/>
  <c r="AJ47" i="16"/>
  <c r="AH47" i="16"/>
  <c r="AF47" i="16"/>
  <c r="AD47" i="16"/>
  <c r="AB47" i="16"/>
  <c r="Z47" i="16"/>
  <c r="X47" i="16"/>
  <c r="V47" i="16"/>
  <c r="T47" i="16"/>
  <c r="R47" i="16"/>
  <c r="P47" i="16"/>
  <c r="N47" i="16"/>
  <c r="L47" i="16"/>
  <c r="J47" i="16"/>
  <c r="AO47" i="16" s="1"/>
  <c r="AP47" i="16" s="1"/>
  <c r="AM46" i="16"/>
  <c r="AL46" i="16"/>
  <c r="AJ46" i="16"/>
  <c r="AH46" i="16"/>
  <c r="AF46" i="16"/>
  <c r="AD46" i="16"/>
  <c r="AB46" i="16"/>
  <c r="Z46" i="16"/>
  <c r="X46" i="16"/>
  <c r="V46" i="16"/>
  <c r="T46" i="16"/>
  <c r="R46" i="16"/>
  <c r="P46" i="16"/>
  <c r="N46" i="16"/>
  <c r="L46" i="16"/>
  <c r="J46" i="16"/>
  <c r="AO46" i="16" s="1"/>
  <c r="AP46" i="16" s="1"/>
  <c r="AM45" i="16"/>
  <c r="AL45" i="16"/>
  <c r="AJ45" i="16"/>
  <c r="AH45" i="16"/>
  <c r="AF45" i="16"/>
  <c r="AD45" i="16"/>
  <c r="AB45" i="16"/>
  <c r="Z45" i="16"/>
  <c r="X45" i="16"/>
  <c r="V45" i="16"/>
  <c r="T45" i="16"/>
  <c r="R45" i="16"/>
  <c r="P45" i="16"/>
  <c r="N45" i="16"/>
  <c r="L45" i="16"/>
  <c r="J45" i="16"/>
  <c r="AM44" i="16"/>
  <c r="AL44" i="16"/>
  <c r="AJ44" i="16"/>
  <c r="AH44" i="16"/>
  <c r="AF44" i="16"/>
  <c r="AD44" i="16"/>
  <c r="AB44" i="16"/>
  <c r="Z44" i="16"/>
  <c r="X44" i="16"/>
  <c r="V44" i="16"/>
  <c r="T44" i="16"/>
  <c r="R44" i="16"/>
  <c r="P44" i="16"/>
  <c r="N44" i="16"/>
  <c r="L44" i="16"/>
  <c r="J44" i="16"/>
  <c r="AO44" i="16" s="1"/>
  <c r="AP44" i="16" s="1"/>
  <c r="AM43" i="16"/>
  <c r="AL43" i="16"/>
  <c r="AJ43" i="16"/>
  <c r="AH43" i="16"/>
  <c r="AF43" i="16"/>
  <c r="AD43" i="16"/>
  <c r="AB43" i="16"/>
  <c r="Z43" i="16"/>
  <c r="X43" i="16"/>
  <c r="V43" i="16"/>
  <c r="T43" i="16"/>
  <c r="R43" i="16"/>
  <c r="P43" i="16"/>
  <c r="N43" i="16"/>
  <c r="L43" i="16"/>
  <c r="J43" i="16"/>
  <c r="AO43" i="16" s="1"/>
  <c r="AP43" i="16" s="1"/>
  <c r="AM42" i="16"/>
  <c r="AL42" i="16"/>
  <c r="AJ42" i="16"/>
  <c r="AH42" i="16"/>
  <c r="AF42" i="16"/>
  <c r="AD42" i="16"/>
  <c r="AB42" i="16"/>
  <c r="Z42" i="16"/>
  <c r="X42" i="16"/>
  <c r="V42" i="16"/>
  <c r="T42" i="16"/>
  <c r="R42" i="16"/>
  <c r="P42" i="16"/>
  <c r="N42" i="16"/>
  <c r="L42" i="16"/>
  <c r="J42" i="16"/>
  <c r="AM41" i="16"/>
  <c r="AL41" i="16"/>
  <c r="AJ41" i="16"/>
  <c r="AH41" i="16"/>
  <c r="AF41" i="16"/>
  <c r="AD41" i="16"/>
  <c r="AB41" i="16"/>
  <c r="Z41" i="16"/>
  <c r="X41" i="16"/>
  <c r="V41" i="16"/>
  <c r="T41" i="16"/>
  <c r="R41" i="16"/>
  <c r="P41" i="16"/>
  <c r="N41" i="16"/>
  <c r="L41" i="16"/>
  <c r="J41" i="16"/>
  <c r="AM40" i="16"/>
  <c r="AO40" i="16" s="1"/>
  <c r="AP40" i="16" s="1"/>
  <c r="AL40" i="16"/>
  <c r="AJ40" i="16"/>
  <c r="AH40" i="16"/>
  <c r="AF40" i="16"/>
  <c r="AD40" i="16"/>
  <c r="AB40" i="16"/>
  <c r="Z40" i="16"/>
  <c r="X40" i="16"/>
  <c r="V40" i="16"/>
  <c r="T40" i="16"/>
  <c r="R40" i="16"/>
  <c r="P40" i="16"/>
  <c r="N40" i="16"/>
  <c r="L40" i="16"/>
  <c r="J40" i="16"/>
  <c r="AM39" i="16"/>
  <c r="AL39" i="16"/>
  <c r="AJ39" i="16"/>
  <c r="AH39" i="16"/>
  <c r="AF39" i="16"/>
  <c r="AD39" i="16"/>
  <c r="AB39" i="16"/>
  <c r="Z39" i="16"/>
  <c r="X39" i="16"/>
  <c r="V39" i="16"/>
  <c r="T39" i="16"/>
  <c r="R39" i="16"/>
  <c r="P39" i="16"/>
  <c r="N39" i="16"/>
  <c r="L39" i="16"/>
  <c r="J39" i="16"/>
  <c r="AM38" i="16"/>
  <c r="AL38" i="16"/>
  <c r="AJ38" i="16"/>
  <c r="AH38" i="16"/>
  <c r="AF38" i="16"/>
  <c r="AD38" i="16"/>
  <c r="AB38" i="16"/>
  <c r="Z38" i="16"/>
  <c r="X38" i="16"/>
  <c r="V38" i="16"/>
  <c r="T38" i="16"/>
  <c r="R38" i="16"/>
  <c r="P38" i="16"/>
  <c r="N38" i="16"/>
  <c r="L38" i="16"/>
  <c r="J38" i="16"/>
  <c r="AM37" i="16"/>
  <c r="AO37" i="16" s="1"/>
  <c r="AP37" i="16" s="1"/>
  <c r="AL37" i="16"/>
  <c r="AJ37" i="16"/>
  <c r="AH37" i="16"/>
  <c r="AF37" i="16"/>
  <c r="AD37" i="16"/>
  <c r="AB37" i="16"/>
  <c r="Z37" i="16"/>
  <c r="X37" i="16"/>
  <c r="V37" i="16"/>
  <c r="T37" i="16"/>
  <c r="R37" i="16"/>
  <c r="P37" i="16"/>
  <c r="N37" i="16"/>
  <c r="L37" i="16"/>
  <c r="J37" i="16"/>
  <c r="AM36" i="16"/>
  <c r="AL36" i="16"/>
  <c r="AJ36" i="16"/>
  <c r="AH36" i="16"/>
  <c r="AF36" i="16"/>
  <c r="AD36" i="16"/>
  <c r="AB36" i="16"/>
  <c r="Z36" i="16"/>
  <c r="X36" i="16"/>
  <c r="V36" i="16"/>
  <c r="T36" i="16"/>
  <c r="R36" i="16"/>
  <c r="P36" i="16"/>
  <c r="N36" i="16"/>
  <c r="L36" i="16"/>
  <c r="J36" i="16"/>
  <c r="AM35" i="16"/>
  <c r="AL35" i="16"/>
  <c r="AJ35" i="16"/>
  <c r="AH35" i="16"/>
  <c r="AF35" i="16"/>
  <c r="AD35" i="16"/>
  <c r="AB35" i="16"/>
  <c r="Z35" i="16"/>
  <c r="X35" i="16"/>
  <c r="V35" i="16"/>
  <c r="T35" i="16"/>
  <c r="R35" i="16"/>
  <c r="P35" i="16"/>
  <c r="N35" i="16"/>
  <c r="L35" i="16"/>
  <c r="J35" i="16"/>
  <c r="AP34" i="16"/>
  <c r="AM34" i="16"/>
  <c r="AL34" i="16"/>
  <c r="AJ34" i="16"/>
  <c r="AH34" i="16"/>
  <c r="AF34" i="16"/>
  <c r="AD34" i="16"/>
  <c r="AB34" i="16"/>
  <c r="X34" i="16"/>
  <c r="T34" i="16"/>
  <c r="R34" i="16"/>
  <c r="P34" i="16"/>
  <c r="N34" i="16"/>
  <c r="L34" i="16"/>
  <c r="J34" i="16"/>
  <c r="AO34" i="16" s="1"/>
  <c r="AM33" i="16"/>
  <c r="AL33" i="16"/>
  <c r="AJ33" i="16"/>
  <c r="AH33" i="16"/>
  <c r="AF33" i="16"/>
  <c r="AD33" i="16"/>
  <c r="AB33" i="16"/>
  <c r="Z33" i="16"/>
  <c r="X33" i="16"/>
  <c r="V33" i="16"/>
  <c r="T33" i="16"/>
  <c r="R33" i="16"/>
  <c r="P33" i="16"/>
  <c r="N33" i="16"/>
  <c r="L33" i="16"/>
  <c r="J33" i="16"/>
  <c r="AO33" i="16" s="1"/>
  <c r="AP33" i="16" s="1"/>
  <c r="AM32" i="16"/>
  <c r="AL32" i="16"/>
  <c r="AJ32" i="16"/>
  <c r="AH32" i="16"/>
  <c r="AF32" i="16"/>
  <c r="AD32" i="16"/>
  <c r="AB32" i="16"/>
  <c r="Z32" i="16"/>
  <c r="X32" i="16"/>
  <c r="V32" i="16"/>
  <c r="T32" i="16"/>
  <c r="R32" i="16"/>
  <c r="P32" i="16"/>
  <c r="N32" i="16"/>
  <c r="L32" i="16"/>
  <c r="J32" i="16"/>
  <c r="AM31" i="16"/>
  <c r="AL31" i="16"/>
  <c r="AJ31" i="16"/>
  <c r="AH31" i="16"/>
  <c r="AF31" i="16"/>
  <c r="AD31" i="16"/>
  <c r="AB31" i="16"/>
  <c r="Z31" i="16"/>
  <c r="X31" i="16"/>
  <c r="V31" i="16"/>
  <c r="T31" i="16"/>
  <c r="R31" i="16"/>
  <c r="P31" i="16"/>
  <c r="N31" i="16"/>
  <c r="L31" i="16"/>
  <c r="J31" i="16"/>
  <c r="AM30" i="16"/>
  <c r="AL30" i="16"/>
  <c r="AJ30" i="16"/>
  <c r="AH30" i="16"/>
  <c r="AF30" i="16"/>
  <c r="AD30" i="16"/>
  <c r="AB30" i="16"/>
  <c r="Z30" i="16"/>
  <c r="X30" i="16"/>
  <c r="V30" i="16"/>
  <c r="T30" i="16"/>
  <c r="R30" i="16"/>
  <c r="P30" i="16"/>
  <c r="N30" i="16"/>
  <c r="L30" i="16"/>
  <c r="J30" i="16"/>
  <c r="AM29" i="16"/>
  <c r="AO29" i="16" s="1"/>
  <c r="AP29" i="16" s="1"/>
  <c r="AL29" i="16"/>
  <c r="AJ29" i="16"/>
  <c r="AH29" i="16"/>
  <c r="AF29" i="16"/>
  <c r="AD29" i="16"/>
  <c r="AB29" i="16"/>
  <c r="Z29" i="16"/>
  <c r="X29" i="16"/>
  <c r="V29" i="16"/>
  <c r="T29" i="16"/>
  <c r="R29" i="16"/>
  <c r="P29" i="16"/>
  <c r="N29" i="16"/>
  <c r="L29" i="16"/>
  <c r="J29" i="16"/>
  <c r="AM28" i="16"/>
  <c r="AL28" i="16"/>
  <c r="AJ28" i="16"/>
  <c r="AH28" i="16"/>
  <c r="AF28" i="16"/>
  <c r="AD28" i="16"/>
  <c r="AB28" i="16"/>
  <c r="Z28" i="16"/>
  <c r="X28" i="16"/>
  <c r="V28" i="16"/>
  <c r="T28" i="16"/>
  <c r="R28" i="16"/>
  <c r="P28" i="16"/>
  <c r="N28" i="16"/>
  <c r="L28" i="16"/>
  <c r="J28" i="16"/>
  <c r="AO28" i="16" s="1"/>
  <c r="AP28" i="16" s="1"/>
  <c r="AM27" i="16"/>
  <c r="AL27" i="16"/>
  <c r="AJ27" i="16"/>
  <c r="AH27" i="16"/>
  <c r="AF27" i="16"/>
  <c r="AD27" i="16"/>
  <c r="AB27" i="16"/>
  <c r="Z27" i="16"/>
  <c r="X27" i="16"/>
  <c r="V27" i="16"/>
  <c r="T27" i="16"/>
  <c r="R27" i="16"/>
  <c r="P27" i="16"/>
  <c r="N27" i="16"/>
  <c r="L27" i="16"/>
  <c r="J27" i="16"/>
  <c r="AO27" i="16" s="1"/>
  <c r="AP27" i="16" s="1"/>
  <c r="AL26" i="16"/>
  <c r="AJ26" i="16"/>
  <c r="AH26" i="16"/>
  <c r="AF26" i="16"/>
  <c r="AC26" i="16"/>
  <c r="AD26" i="16" s="1"/>
  <c r="AB26" i="16"/>
  <c r="Z26" i="16"/>
  <c r="X26" i="16"/>
  <c r="V26" i="16"/>
  <c r="T26" i="16"/>
  <c r="Q26" i="16"/>
  <c r="R26" i="16" s="1"/>
  <c r="O26" i="16"/>
  <c r="N26" i="16"/>
  <c r="L26" i="16"/>
  <c r="J26" i="16"/>
  <c r="AL25" i="16"/>
  <c r="AJ25" i="16"/>
  <c r="AH25" i="16"/>
  <c r="AF25" i="16"/>
  <c r="AD25" i="16"/>
  <c r="AA25" i="16"/>
  <c r="AB25" i="16" s="1"/>
  <c r="Z25" i="16"/>
  <c r="X25" i="16"/>
  <c r="V25" i="16"/>
  <c r="T25" i="16"/>
  <c r="R25" i="16"/>
  <c r="O25" i="16"/>
  <c r="P25" i="16" s="1"/>
  <c r="M25" i="16"/>
  <c r="AM25" i="16" s="1"/>
  <c r="L25" i="16"/>
  <c r="J25" i="16"/>
  <c r="AM24" i="16"/>
  <c r="AL24" i="16"/>
  <c r="AJ24" i="16"/>
  <c r="AH24" i="16"/>
  <c r="AF24" i="16"/>
  <c r="AD24" i="16"/>
  <c r="AB24" i="16"/>
  <c r="Z24" i="16"/>
  <c r="X24" i="16"/>
  <c r="V24" i="16"/>
  <c r="T24" i="16"/>
  <c r="R24" i="16"/>
  <c r="P24" i="16"/>
  <c r="N24" i="16"/>
  <c r="L24" i="16"/>
  <c r="J24" i="16"/>
  <c r="AO24" i="16" s="1"/>
  <c r="AP24" i="16" s="1"/>
  <c r="AM23" i="16"/>
  <c r="AL23" i="16"/>
  <c r="AJ23" i="16"/>
  <c r="AH23" i="16"/>
  <c r="AF23" i="16"/>
  <c r="AD23" i="16"/>
  <c r="AB23" i="16"/>
  <c r="Z23" i="16"/>
  <c r="X23" i="16"/>
  <c r="V23" i="16"/>
  <c r="T23" i="16"/>
  <c r="R23" i="16"/>
  <c r="P23" i="16"/>
  <c r="N23" i="16"/>
  <c r="L23" i="16"/>
  <c r="J23" i="16"/>
  <c r="AM22" i="16"/>
  <c r="AL22" i="16"/>
  <c r="AJ22" i="16"/>
  <c r="AH22" i="16"/>
  <c r="AF22" i="16"/>
  <c r="AD22" i="16"/>
  <c r="AB22" i="16"/>
  <c r="Z22" i="16"/>
  <c r="X22" i="16"/>
  <c r="V22" i="16"/>
  <c r="T22" i="16"/>
  <c r="R22" i="16"/>
  <c r="P22" i="16"/>
  <c r="N22" i="16"/>
  <c r="L22" i="16"/>
  <c r="J22" i="16"/>
  <c r="AO22" i="16" s="1"/>
  <c r="AP22" i="16" s="1"/>
  <c r="AM21" i="16"/>
  <c r="AL21" i="16"/>
  <c r="AJ21" i="16"/>
  <c r="AH21" i="16"/>
  <c r="AF21" i="16"/>
  <c r="AD21" i="16"/>
  <c r="AB21" i="16"/>
  <c r="Z21" i="16"/>
  <c r="X21" i="16"/>
  <c r="V21" i="16"/>
  <c r="T21" i="16"/>
  <c r="R21" i="16"/>
  <c r="P21" i="16"/>
  <c r="N21" i="16"/>
  <c r="L21" i="16"/>
  <c r="J21" i="16"/>
  <c r="AO21" i="16" s="1"/>
  <c r="AP21" i="16" s="1"/>
  <c r="AM20" i="16"/>
  <c r="AL20" i="16"/>
  <c r="AJ20" i="16"/>
  <c r="AH20" i="16"/>
  <c r="AF20" i="16"/>
  <c r="AD20" i="16"/>
  <c r="AB20" i="16"/>
  <c r="Z20" i="16"/>
  <c r="X20" i="16"/>
  <c r="V20" i="16"/>
  <c r="T20" i="16"/>
  <c r="R20" i="16"/>
  <c r="P20" i="16"/>
  <c r="N20" i="16"/>
  <c r="L20" i="16"/>
  <c r="J20" i="16"/>
  <c r="AM19" i="16"/>
  <c r="AO19" i="16" s="1"/>
  <c r="AP19" i="16" s="1"/>
  <c r="AL19" i="16"/>
  <c r="AJ19" i="16"/>
  <c r="AH19" i="16"/>
  <c r="AF19" i="16"/>
  <c r="AD19" i="16"/>
  <c r="AB19" i="16"/>
  <c r="Z19" i="16"/>
  <c r="X19" i="16"/>
  <c r="V19" i="16"/>
  <c r="T19" i="16"/>
  <c r="R19" i="16"/>
  <c r="P19" i="16"/>
  <c r="N19" i="16"/>
  <c r="L19" i="16"/>
  <c r="J19" i="16"/>
  <c r="AM18" i="16"/>
  <c r="AL18" i="16"/>
  <c r="AJ18" i="16"/>
  <c r="AH18" i="16"/>
  <c r="AF18" i="16"/>
  <c r="AD18" i="16"/>
  <c r="AB18" i="16"/>
  <c r="Z18" i="16"/>
  <c r="X18" i="16"/>
  <c r="V18" i="16"/>
  <c r="T18" i="16"/>
  <c r="R18" i="16"/>
  <c r="P18" i="16"/>
  <c r="N18" i="16"/>
  <c r="L18" i="16"/>
  <c r="J18" i="16"/>
  <c r="AM17" i="16"/>
  <c r="AO17" i="16" s="1"/>
  <c r="AP17" i="16" s="1"/>
  <c r="AL17" i="16"/>
  <c r="AJ17" i="16"/>
  <c r="AH17" i="16"/>
  <c r="AF17" i="16"/>
  <c r="AD17" i="16"/>
  <c r="AB17" i="16"/>
  <c r="Z17" i="16"/>
  <c r="X17" i="16"/>
  <c r="V17" i="16"/>
  <c r="T17" i="16"/>
  <c r="R17" i="16"/>
  <c r="P17" i="16"/>
  <c r="N17" i="16"/>
  <c r="L17" i="16"/>
  <c r="J17" i="16"/>
  <c r="AL16" i="16"/>
  <c r="AJ16" i="16"/>
  <c r="AH16" i="16"/>
  <c r="AF16" i="16"/>
  <c r="AD16" i="16"/>
  <c r="AB16" i="16"/>
  <c r="Z16" i="16"/>
  <c r="W16" i="16"/>
  <c r="AM16" i="16" s="1"/>
  <c r="V16" i="16"/>
  <c r="T16" i="16"/>
  <c r="R16" i="16"/>
  <c r="P16" i="16"/>
  <c r="N16" i="16"/>
  <c r="L16" i="16"/>
  <c r="J16" i="16"/>
  <c r="AM15" i="16"/>
  <c r="AL15" i="16"/>
  <c r="AJ15" i="16"/>
  <c r="AH15" i="16"/>
  <c r="AF15" i="16"/>
  <c r="AD15" i="16"/>
  <c r="AB15" i="16"/>
  <c r="Z15" i="16"/>
  <c r="X15" i="16"/>
  <c r="V15" i="16"/>
  <c r="T15" i="16"/>
  <c r="R15" i="16"/>
  <c r="P15" i="16"/>
  <c r="N15" i="16"/>
  <c r="L15" i="16"/>
  <c r="J15" i="16"/>
  <c r="AO15" i="16" s="1"/>
  <c r="AP15" i="16" s="1"/>
  <c r="AL14" i="16"/>
  <c r="AJ14" i="16"/>
  <c r="AH14" i="16"/>
  <c r="AF14" i="16"/>
  <c r="AD14" i="16"/>
  <c r="AB14" i="16"/>
  <c r="Z14" i="16"/>
  <c r="X14" i="16"/>
  <c r="V14" i="16"/>
  <c r="T14" i="16"/>
  <c r="R14" i="16"/>
  <c r="O14" i="16"/>
  <c r="AM14" i="16" s="1"/>
  <c r="N14" i="16"/>
  <c r="L14" i="16"/>
  <c r="J14" i="16"/>
  <c r="AM13" i="16"/>
  <c r="AO13" i="16" s="1"/>
  <c r="AP13" i="16" s="1"/>
  <c r="AL13" i="16"/>
  <c r="AJ13" i="16"/>
  <c r="AH13" i="16"/>
  <c r="AF13" i="16"/>
  <c r="AD13" i="16"/>
  <c r="AB13" i="16"/>
  <c r="Z13" i="16"/>
  <c r="X13" i="16"/>
  <c r="V13" i="16"/>
  <c r="T13" i="16"/>
  <c r="R13" i="16"/>
  <c r="P13" i="16"/>
  <c r="N13" i="16"/>
  <c r="L13" i="16"/>
  <c r="J13" i="16"/>
  <c r="AL12" i="16"/>
  <c r="AJ12" i="16"/>
  <c r="AH12" i="16"/>
  <c r="AF12" i="16"/>
  <c r="AD12" i="16"/>
  <c r="AB12" i="16"/>
  <c r="Z12" i="16"/>
  <c r="X12" i="16"/>
  <c r="V12" i="16"/>
  <c r="T12" i="16"/>
  <c r="R12" i="16"/>
  <c r="O12" i="16"/>
  <c r="AM12" i="16" s="1"/>
  <c r="N12" i="16"/>
  <c r="L12" i="16"/>
  <c r="J12" i="16"/>
  <c r="AO12" i="16" s="1"/>
  <c r="AP12" i="16" s="1"/>
  <c r="AM11" i="16"/>
  <c r="AL11" i="16"/>
  <c r="AJ11" i="16"/>
  <c r="AH11" i="16"/>
  <c r="AF11" i="16"/>
  <c r="AD11" i="16"/>
  <c r="AB11" i="16"/>
  <c r="Z11" i="16"/>
  <c r="X11" i="16"/>
  <c r="V11" i="16"/>
  <c r="T11" i="16"/>
  <c r="R11" i="16"/>
  <c r="P11" i="16"/>
  <c r="N11" i="16"/>
  <c r="L11" i="16"/>
  <c r="J11" i="16"/>
  <c r="AM10" i="16"/>
  <c r="AL10" i="16"/>
  <c r="AJ10" i="16"/>
  <c r="AH10" i="16"/>
  <c r="AF10" i="16"/>
  <c r="AD10" i="16"/>
  <c r="AB10" i="16"/>
  <c r="Z10" i="16"/>
  <c r="X10" i="16"/>
  <c r="V10" i="16"/>
  <c r="T10" i="16"/>
  <c r="R10" i="16"/>
  <c r="P10" i="16"/>
  <c r="N10" i="16"/>
  <c r="L10" i="16"/>
  <c r="J10" i="16"/>
  <c r="AM9" i="16"/>
  <c r="AL9" i="16"/>
  <c r="AJ9" i="16"/>
  <c r="AH9" i="16"/>
  <c r="AF9" i="16"/>
  <c r="AD9" i="16"/>
  <c r="AB9" i="16"/>
  <c r="Z9" i="16"/>
  <c r="X9" i="16"/>
  <c r="V9" i="16"/>
  <c r="T9" i="16"/>
  <c r="R9" i="16"/>
  <c r="P9" i="16"/>
  <c r="N9" i="16"/>
  <c r="L9" i="16"/>
  <c r="J9" i="16"/>
  <c r="AM8" i="16"/>
  <c r="AL8" i="16"/>
  <c r="AJ8" i="16"/>
  <c r="AH8" i="16"/>
  <c r="AF8" i="16"/>
  <c r="AD8" i="16"/>
  <c r="AB8" i="16"/>
  <c r="Z8" i="16"/>
  <c r="X8" i="16"/>
  <c r="V8" i="16"/>
  <c r="T8" i="16"/>
  <c r="R8" i="16"/>
  <c r="P8" i="16"/>
  <c r="N8" i="16"/>
  <c r="L8" i="16"/>
  <c r="J8" i="16"/>
  <c r="AM7" i="16"/>
  <c r="AL7" i="16"/>
  <c r="AJ7" i="16"/>
  <c r="AH7" i="16"/>
  <c r="AF7" i="16"/>
  <c r="AD7" i="16"/>
  <c r="AB7" i="16"/>
  <c r="Z7" i="16"/>
  <c r="X7" i="16"/>
  <c r="V7" i="16"/>
  <c r="T7" i="16"/>
  <c r="R7" i="16"/>
  <c r="P7" i="16"/>
  <c r="N7" i="16"/>
  <c r="L7" i="16"/>
  <c r="J7" i="16"/>
  <c r="AO7" i="16" s="1"/>
  <c r="AP7" i="16" s="1"/>
  <c r="AM6" i="16"/>
  <c r="AL6" i="16"/>
  <c r="AJ6" i="16"/>
  <c r="AH6" i="16"/>
  <c r="AF6" i="16"/>
  <c r="AD6" i="16"/>
  <c r="AB6" i="16"/>
  <c r="Z6" i="16"/>
  <c r="X6" i="16"/>
  <c r="V6" i="16"/>
  <c r="T6" i="16"/>
  <c r="R6" i="16"/>
  <c r="P6" i="16"/>
  <c r="N6" i="16"/>
  <c r="L6" i="16"/>
  <c r="J6" i="16"/>
  <c r="AO6" i="16" s="1"/>
  <c r="AP6" i="16" s="1"/>
  <c r="AM5" i="16"/>
  <c r="AL5" i="16"/>
  <c r="AJ5" i="16"/>
  <c r="AH5" i="16"/>
  <c r="AF5" i="16"/>
  <c r="AD5" i="16"/>
  <c r="AB5" i="16"/>
  <c r="Z5" i="16"/>
  <c r="X5" i="16"/>
  <c r="V5" i="16"/>
  <c r="T5" i="16"/>
  <c r="R5" i="16"/>
  <c r="P5" i="16"/>
  <c r="N5" i="16"/>
  <c r="L5" i="16"/>
  <c r="J5" i="16"/>
  <c r="AM4" i="16"/>
  <c r="AL4" i="16"/>
  <c r="AJ4" i="16"/>
  <c r="AH4" i="16"/>
  <c r="AF4" i="16"/>
  <c r="AD4" i="16"/>
  <c r="AB4" i="16"/>
  <c r="Z4" i="16"/>
  <c r="X4" i="16"/>
  <c r="V4" i="16"/>
  <c r="T4" i="16"/>
  <c r="R4" i="16"/>
  <c r="P4" i="16"/>
  <c r="N4" i="16"/>
  <c r="L4" i="16"/>
  <c r="J4" i="16"/>
  <c r="AM237" i="16"/>
  <c r="AL237" i="16"/>
  <c r="AJ237" i="16"/>
  <c r="AH237" i="16"/>
  <c r="AF237" i="16"/>
  <c r="AD237" i="16"/>
  <c r="AB237" i="16"/>
  <c r="Z237" i="16"/>
  <c r="X237" i="16"/>
  <c r="V237" i="16"/>
  <c r="T237" i="16"/>
  <c r="R237" i="16"/>
  <c r="P237" i="16"/>
  <c r="N237" i="16"/>
  <c r="J237" i="16"/>
  <c r="AL236" i="16"/>
  <c r="AJ236" i="16"/>
  <c r="AH236" i="16"/>
  <c r="AE236" i="16"/>
  <c r="AF236" i="16" s="1"/>
  <c r="AC236" i="16"/>
  <c r="AD236" i="16" s="1"/>
  <c r="AA236" i="16"/>
  <c r="AB236" i="16" s="1"/>
  <c r="Z236" i="16"/>
  <c r="X236" i="16"/>
  <c r="V236" i="16"/>
  <c r="T236" i="16"/>
  <c r="R236" i="16"/>
  <c r="P236" i="16"/>
  <c r="N236" i="16"/>
  <c r="J236" i="16"/>
  <c r="AL235" i="16"/>
  <c r="AJ235" i="16"/>
  <c r="AH235" i="16"/>
  <c r="AF235" i="16"/>
  <c r="AC235" i="16"/>
  <c r="AD235" i="16" s="1"/>
  <c r="AB235" i="16"/>
  <c r="Z235" i="16"/>
  <c r="X235" i="16"/>
  <c r="V235" i="16"/>
  <c r="T235" i="16"/>
  <c r="R235" i="16"/>
  <c r="P235" i="16"/>
  <c r="N235" i="16"/>
  <c r="J235" i="16"/>
  <c r="AM234" i="16"/>
  <c r="AL234" i="16"/>
  <c r="AJ234" i="16"/>
  <c r="AH234" i="16"/>
  <c r="AF234" i="16"/>
  <c r="AD234" i="16"/>
  <c r="AB234" i="16"/>
  <c r="Z234" i="16"/>
  <c r="X234" i="16"/>
  <c r="V234" i="16"/>
  <c r="T234" i="16"/>
  <c r="R234" i="16"/>
  <c r="P234" i="16"/>
  <c r="N234" i="16"/>
  <c r="J234" i="16"/>
  <c r="AM233" i="16"/>
  <c r="AL233" i="16"/>
  <c r="AJ233" i="16"/>
  <c r="AH233" i="16"/>
  <c r="AF233" i="16"/>
  <c r="AD233" i="16"/>
  <c r="AB233" i="16"/>
  <c r="Z233" i="16"/>
  <c r="X233" i="16"/>
  <c r="V233" i="16"/>
  <c r="T233" i="16"/>
  <c r="R233" i="16"/>
  <c r="P233" i="16"/>
  <c r="N233" i="16"/>
  <c r="J233" i="16"/>
  <c r="AM232" i="16"/>
  <c r="AL232" i="16"/>
  <c r="AJ232" i="16"/>
  <c r="AH232" i="16"/>
  <c r="AF232" i="16"/>
  <c r="AD232" i="16"/>
  <c r="AB232" i="16"/>
  <c r="Z232" i="16"/>
  <c r="X232" i="16"/>
  <c r="V232" i="16"/>
  <c r="T232" i="16"/>
  <c r="R232" i="16"/>
  <c r="P232" i="16"/>
  <c r="N232" i="16"/>
  <c r="J232" i="16"/>
  <c r="AM231" i="16"/>
  <c r="AL231" i="16"/>
  <c r="AJ231" i="16"/>
  <c r="AH231" i="16"/>
  <c r="AF231" i="16"/>
  <c r="AD231" i="16"/>
  <c r="AB231" i="16"/>
  <c r="Z231" i="16"/>
  <c r="X231" i="16"/>
  <c r="V231" i="16"/>
  <c r="T231" i="16"/>
  <c r="R231" i="16"/>
  <c r="P231" i="16"/>
  <c r="J231" i="16"/>
  <c r="AO231" i="16" s="1"/>
  <c r="AP231" i="16" s="1"/>
  <c r="AL230" i="16"/>
  <c r="AJ230" i="16"/>
  <c r="AH230" i="16"/>
  <c r="AE230" i="16"/>
  <c r="AF230" i="16" s="1"/>
  <c r="AD230" i="16"/>
  <c r="AA230" i="16"/>
  <c r="AB230" i="16" s="1"/>
  <c r="Z230" i="16"/>
  <c r="X230" i="16"/>
  <c r="V230" i="16"/>
  <c r="T230" i="16"/>
  <c r="R230" i="16"/>
  <c r="P230" i="16"/>
  <c r="N230" i="16"/>
  <c r="J230" i="16"/>
  <c r="AM229" i="16"/>
  <c r="AL229" i="16"/>
  <c r="AJ229" i="16"/>
  <c r="AH229" i="16"/>
  <c r="AF229" i="16"/>
  <c r="AD229" i="16"/>
  <c r="AB229" i="16"/>
  <c r="Z229" i="16"/>
  <c r="X229" i="16"/>
  <c r="V229" i="16"/>
  <c r="T229" i="16"/>
  <c r="R229" i="16"/>
  <c r="P229" i="16"/>
  <c r="N229" i="16"/>
  <c r="J229" i="16"/>
  <c r="AM228" i="16"/>
  <c r="AL228" i="16"/>
  <c r="AJ228" i="16"/>
  <c r="AH228" i="16"/>
  <c r="AF228" i="16"/>
  <c r="AD228" i="16"/>
  <c r="AB228" i="16"/>
  <c r="Z228" i="16"/>
  <c r="X228" i="16"/>
  <c r="V228" i="16"/>
  <c r="T228" i="16"/>
  <c r="R228" i="16"/>
  <c r="P228" i="16"/>
  <c r="N228" i="16"/>
  <c r="J228" i="16"/>
  <c r="AM227" i="16"/>
  <c r="AL227" i="16"/>
  <c r="AJ227" i="16"/>
  <c r="AH227" i="16"/>
  <c r="AF227" i="16"/>
  <c r="AD227" i="16"/>
  <c r="AB227" i="16"/>
  <c r="Z227" i="16"/>
  <c r="X227" i="16"/>
  <c r="V227" i="16"/>
  <c r="T227" i="16"/>
  <c r="R227" i="16"/>
  <c r="P227" i="16"/>
  <c r="N227" i="16"/>
  <c r="J227" i="16"/>
  <c r="AM226" i="16"/>
  <c r="AL226" i="16"/>
  <c r="AJ226" i="16"/>
  <c r="AH226" i="16"/>
  <c r="AF226" i="16"/>
  <c r="AD226" i="16"/>
  <c r="AB226" i="16"/>
  <c r="Z226" i="16"/>
  <c r="X226" i="16"/>
  <c r="V226" i="16"/>
  <c r="T226" i="16"/>
  <c r="R226" i="16"/>
  <c r="P226" i="16"/>
  <c r="N226" i="16"/>
  <c r="J226" i="16"/>
  <c r="AM225" i="16"/>
  <c r="AL225" i="16"/>
  <c r="AJ225" i="16"/>
  <c r="AH225" i="16"/>
  <c r="AF225" i="16"/>
  <c r="AD225" i="16"/>
  <c r="AB225" i="16"/>
  <c r="Z225" i="16"/>
  <c r="X225" i="16"/>
  <c r="V225" i="16"/>
  <c r="T225" i="16"/>
  <c r="R225" i="16"/>
  <c r="P225" i="16"/>
  <c r="N225" i="16"/>
  <c r="J225" i="16"/>
  <c r="AO225" i="16" s="1"/>
  <c r="AP225" i="16" s="1"/>
  <c r="AM224" i="16"/>
  <c r="AO224" i="16" s="1"/>
  <c r="AP224" i="16" s="1"/>
  <c r="AL224" i="16"/>
  <c r="AJ224" i="16"/>
  <c r="AH224" i="16"/>
  <c r="AF224" i="16"/>
  <c r="AD224" i="16"/>
  <c r="AB224" i="16"/>
  <c r="Z224" i="16"/>
  <c r="X224" i="16"/>
  <c r="V224" i="16"/>
  <c r="T224" i="16"/>
  <c r="R224" i="16"/>
  <c r="P224" i="16"/>
  <c r="J224" i="16"/>
  <c r="AL223" i="16"/>
  <c r="AJ223" i="16"/>
  <c r="AH223" i="16"/>
  <c r="AE223" i="16"/>
  <c r="AM223" i="16" s="1"/>
  <c r="AD223" i="16"/>
  <c r="AB223" i="16"/>
  <c r="Z223" i="16"/>
  <c r="X223" i="16"/>
  <c r="V223" i="16"/>
  <c r="T223" i="16"/>
  <c r="R223" i="16"/>
  <c r="P223" i="16"/>
  <c r="J223" i="16"/>
  <c r="AL222" i="16"/>
  <c r="AJ222" i="16"/>
  <c r="AH222" i="16"/>
  <c r="AF222" i="16"/>
  <c r="AD222" i="16"/>
  <c r="AA222" i="16"/>
  <c r="AM222" i="16" s="1"/>
  <c r="Z222" i="16"/>
  <c r="X222" i="16"/>
  <c r="V222" i="16"/>
  <c r="T222" i="16"/>
  <c r="R222" i="16"/>
  <c r="P222" i="16"/>
  <c r="N222" i="16"/>
  <c r="J222" i="16"/>
  <c r="AM221" i="16"/>
  <c r="AL221" i="16"/>
  <c r="AJ221" i="16"/>
  <c r="AH221" i="16"/>
  <c r="AF221" i="16"/>
  <c r="AD221" i="16"/>
  <c r="AB221" i="16"/>
  <c r="Z221" i="16"/>
  <c r="X221" i="16"/>
  <c r="V221" i="16"/>
  <c r="T221" i="16"/>
  <c r="R221" i="16"/>
  <c r="P221" i="16"/>
  <c r="N221" i="16"/>
  <c r="J221" i="16"/>
  <c r="AM220" i="16"/>
  <c r="AL220" i="16"/>
  <c r="AJ220" i="16"/>
  <c r="AH220" i="16"/>
  <c r="AF220" i="16"/>
  <c r="AD220" i="16"/>
  <c r="AB220" i="16"/>
  <c r="Z220" i="16"/>
  <c r="X220" i="16"/>
  <c r="V220" i="16"/>
  <c r="T220" i="16"/>
  <c r="R220" i="16"/>
  <c r="P220" i="16"/>
  <c r="N220" i="16"/>
  <c r="J220" i="16"/>
  <c r="AM219" i="16"/>
  <c r="AL219" i="16"/>
  <c r="AJ219" i="16"/>
  <c r="AH219" i="16"/>
  <c r="AF219" i="16"/>
  <c r="AD219" i="16"/>
  <c r="AB219" i="16"/>
  <c r="Z219" i="16"/>
  <c r="X219" i="16"/>
  <c r="V219" i="16"/>
  <c r="T219" i="16"/>
  <c r="R219" i="16"/>
  <c r="P219" i="16"/>
  <c r="N219" i="16"/>
  <c r="J219" i="16"/>
  <c r="AM218" i="16"/>
  <c r="AL218" i="16"/>
  <c r="AJ218" i="16"/>
  <c r="AH218" i="16"/>
  <c r="AF218" i="16"/>
  <c r="AD218" i="16"/>
  <c r="AB218" i="16"/>
  <c r="Z218" i="16"/>
  <c r="X218" i="16"/>
  <c r="V218" i="16"/>
  <c r="T218" i="16"/>
  <c r="R218" i="16"/>
  <c r="P218" i="16"/>
  <c r="N218" i="16"/>
  <c r="J218" i="16"/>
  <c r="AM217" i="16"/>
  <c r="AL217" i="16"/>
  <c r="AJ217" i="16"/>
  <c r="AH217" i="16"/>
  <c r="AF217" i="16"/>
  <c r="AD217" i="16"/>
  <c r="AB217" i="16"/>
  <c r="Z217" i="16"/>
  <c r="X217" i="16"/>
  <c r="V217" i="16"/>
  <c r="T217" i="16"/>
  <c r="R217" i="16"/>
  <c r="P217" i="16"/>
  <c r="N217" i="16"/>
  <c r="J217" i="16"/>
  <c r="AO217" i="16" s="1"/>
  <c r="AP217" i="16" s="1"/>
  <c r="AM216" i="16"/>
  <c r="AL216" i="16"/>
  <c r="AJ216" i="16"/>
  <c r="AH216" i="16"/>
  <c r="AF216" i="16"/>
  <c r="AD216" i="16"/>
  <c r="AB216" i="16"/>
  <c r="Z216" i="16"/>
  <c r="X216" i="16"/>
  <c r="V216" i="16"/>
  <c r="T216" i="16"/>
  <c r="R216" i="16"/>
  <c r="P216" i="16"/>
  <c r="N216" i="16"/>
  <c r="J216" i="16"/>
  <c r="AM215" i="16"/>
  <c r="AL215" i="16"/>
  <c r="AJ215" i="16"/>
  <c r="AH215" i="16"/>
  <c r="AF215" i="16"/>
  <c r="AD215" i="16"/>
  <c r="AB215" i="16"/>
  <c r="Z215" i="16"/>
  <c r="X215" i="16"/>
  <c r="V215" i="16"/>
  <c r="T215" i="16"/>
  <c r="R215" i="16"/>
  <c r="P215" i="16"/>
  <c r="J215" i="16"/>
  <c r="AL214" i="16"/>
  <c r="AJ214" i="16"/>
  <c r="AH214" i="16"/>
  <c r="AE214" i="16"/>
  <c r="AF214" i="16" s="1"/>
  <c r="AC214" i="16"/>
  <c r="AD214" i="16" s="1"/>
  <c r="AA214" i="16"/>
  <c r="AB214" i="16" s="1"/>
  <c r="Z214" i="16"/>
  <c r="X214" i="16"/>
  <c r="V214" i="16"/>
  <c r="T214" i="16"/>
  <c r="R214" i="16"/>
  <c r="P214" i="16"/>
  <c r="M214" i="16"/>
  <c r="N214" i="16" s="1"/>
  <c r="J214" i="16"/>
  <c r="AO213" i="16"/>
  <c r="AP213" i="16" s="1"/>
  <c r="AM213" i="16"/>
  <c r="AL213" i="16"/>
  <c r="AJ213" i="16"/>
  <c r="AH213" i="16"/>
  <c r="AF213" i="16"/>
  <c r="AD213" i="16"/>
  <c r="AB213" i="16"/>
  <c r="Z213" i="16"/>
  <c r="X213" i="16"/>
  <c r="V213" i="16"/>
  <c r="T213" i="16"/>
  <c r="R213" i="16"/>
  <c r="P213" i="16"/>
  <c r="N213" i="16"/>
  <c r="J213" i="16"/>
  <c r="AM212" i="16"/>
  <c r="AL212" i="16"/>
  <c r="AJ212" i="16"/>
  <c r="AH212" i="16"/>
  <c r="AF212" i="16"/>
  <c r="AD212" i="16"/>
  <c r="AB212" i="16"/>
  <c r="Z212" i="16"/>
  <c r="X212" i="16"/>
  <c r="V212" i="16"/>
  <c r="T212" i="16"/>
  <c r="R212" i="16"/>
  <c r="P212" i="16"/>
  <c r="N212" i="16"/>
  <c r="J212" i="16"/>
  <c r="AO212" i="16" s="1"/>
  <c r="AP212" i="16" s="1"/>
  <c r="AM211" i="16"/>
  <c r="AL211" i="16"/>
  <c r="AJ211" i="16"/>
  <c r="AH211" i="16"/>
  <c r="AF211" i="16"/>
  <c r="AD211" i="16"/>
  <c r="AB211" i="16"/>
  <c r="Z211" i="16"/>
  <c r="X211" i="16"/>
  <c r="V211" i="16"/>
  <c r="T211" i="16"/>
  <c r="R211" i="16"/>
  <c r="P211" i="16"/>
  <c r="N211" i="16"/>
  <c r="J211" i="16"/>
  <c r="AO211" i="16" s="1"/>
  <c r="AP211" i="16" s="1"/>
  <c r="AM210" i="16"/>
  <c r="AL210" i="16"/>
  <c r="AJ210" i="16"/>
  <c r="AH210" i="16"/>
  <c r="AF210" i="16"/>
  <c r="AD210" i="16"/>
  <c r="AB210" i="16"/>
  <c r="Z210" i="16"/>
  <c r="X210" i="16"/>
  <c r="V210" i="16"/>
  <c r="T210" i="16"/>
  <c r="R210" i="16"/>
  <c r="P210" i="16"/>
  <c r="N210" i="16"/>
  <c r="J210" i="16"/>
  <c r="AM209" i="16"/>
  <c r="AL209" i="16"/>
  <c r="AJ209" i="16"/>
  <c r="AH209" i="16"/>
  <c r="AF209" i="16"/>
  <c r="AD209" i="16"/>
  <c r="AB209" i="16"/>
  <c r="Z209" i="16"/>
  <c r="X209" i="16"/>
  <c r="V209" i="16"/>
  <c r="T209" i="16"/>
  <c r="R209" i="16"/>
  <c r="P209" i="16"/>
  <c r="N209" i="16"/>
  <c r="J209" i="16"/>
  <c r="AN200" i="16" l="1"/>
  <c r="AN225" i="16"/>
  <c r="AO237" i="16"/>
  <c r="AP237" i="16" s="1"/>
  <c r="AO10" i="16"/>
  <c r="AP10" i="16" s="1"/>
  <c r="AO68" i="16"/>
  <c r="AP68" i="16" s="1"/>
  <c r="AO71" i="16"/>
  <c r="AP71" i="16" s="1"/>
  <c r="AO74" i="16"/>
  <c r="AP74" i="16" s="1"/>
  <c r="AO85" i="16"/>
  <c r="AP85" i="16" s="1"/>
  <c r="AO99" i="16"/>
  <c r="AP99" i="16" s="1"/>
  <c r="AO103" i="16"/>
  <c r="AP103" i="16" s="1"/>
  <c r="AO112" i="16"/>
  <c r="AP112" i="16" s="1"/>
  <c r="AO116" i="16"/>
  <c r="AP116" i="16" s="1"/>
  <c r="AO121" i="16"/>
  <c r="AP121" i="16" s="1"/>
  <c r="AN123" i="16"/>
  <c r="AN125" i="16"/>
  <c r="AO138" i="16"/>
  <c r="AP138" i="16" s="1"/>
  <c r="AO141" i="16"/>
  <c r="AP141" i="16" s="1"/>
  <c r="AO144" i="16"/>
  <c r="AP144" i="16" s="1"/>
  <c r="AN146" i="16"/>
  <c r="AN148" i="16"/>
  <c r="AO150" i="16"/>
  <c r="AP150" i="16" s="1"/>
  <c r="AO161" i="16"/>
  <c r="AP161" i="16" s="1"/>
  <c r="AO164" i="16"/>
  <c r="AP164" i="16" s="1"/>
  <c r="AO166" i="16"/>
  <c r="AP166" i="16" s="1"/>
  <c r="AO181" i="16"/>
  <c r="AP181" i="16" s="1"/>
  <c r="AN194" i="16"/>
  <c r="AN218" i="16"/>
  <c r="AN220" i="16"/>
  <c r="AN224" i="16"/>
  <c r="AO16" i="16"/>
  <c r="AP16" i="16" s="1"/>
  <c r="AN17" i="16"/>
  <c r="AN19" i="16"/>
  <c r="AM65" i="16"/>
  <c r="AN67" i="16"/>
  <c r="AN96" i="16"/>
  <c r="AO142" i="16"/>
  <c r="AP142" i="16" s="1"/>
  <c r="AO174" i="16"/>
  <c r="AP174" i="16" s="1"/>
  <c r="AO178" i="16"/>
  <c r="AP178" i="16" s="1"/>
  <c r="AO187" i="16"/>
  <c r="AP187" i="16" s="1"/>
  <c r="AO190" i="16"/>
  <c r="AP190" i="16" s="1"/>
  <c r="AO36" i="16"/>
  <c r="AP36" i="16" s="1"/>
  <c r="AO42" i="16"/>
  <c r="AP42" i="16" s="1"/>
  <c r="AO54" i="16"/>
  <c r="AP54" i="16" s="1"/>
  <c r="AO57" i="16"/>
  <c r="AP57" i="16" s="1"/>
  <c r="AO76" i="16"/>
  <c r="AP76" i="16" s="1"/>
  <c r="AO80" i="16"/>
  <c r="AP80" i="16" s="1"/>
  <c r="AN82" i="16"/>
  <c r="AO108" i="16"/>
  <c r="AP108" i="16" s="1"/>
  <c r="AO111" i="16"/>
  <c r="AP111" i="16" s="1"/>
  <c r="AN114" i="16"/>
  <c r="AO137" i="16"/>
  <c r="AP137" i="16" s="1"/>
  <c r="AN139" i="16"/>
  <c r="AN141" i="16"/>
  <c r="AO160" i="16"/>
  <c r="AP160" i="16" s="1"/>
  <c r="AN162" i="16"/>
  <c r="AO172" i="16"/>
  <c r="AP172" i="16" s="1"/>
  <c r="AO175" i="16"/>
  <c r="AP175" i="16" s="1"/>
  <c r="AO179" i="16"/>
  <c r="AP179" i="16" s="1"/>
  <c r="AO183" i="16"/>
  <c r="AP183" i="16" s="1"/>
  <c r="P185" i="16"/>
  <c r="AN231" i="16"/>
  <c r="AN28" i="16"/>
  <c r="AN33" i="16"/>
  <c r="AN79" i="16"/>
  <c r="AN188" i="16"/>
  <c r="AN190" i="16"/>
  <c r="AO215" i="16"/>
  <c r="AP215" i="16" s="1"/>
  <c r="AO216" i="16"/>
  <c r="AP216" i="16" s="1"/>
  <c r="AN233" i="16"/>
  <c r="AN4" i="16"/>
  <c r="AO8" i="16"/>
  <c r="AP8" i="16" s="1"/>
  <c r="AO35" i="16"/>
  <c r="AP35" i="16" s="1"/>
  <c r="AO41" i="16"/>
  <c r="AP41" i="16" s="1"/>
  <c r="AO53" i="16"/>
  <c r="AP53" i="16" s="1"/>
  <c r="AN55" i="16"/>
  <c r="AO56" i="16"/>
  <c r="AP56" i="16" s="1"/>
  <c r="AO70" i="16"/>
  <c r="AP70" i="16" s="1"/>
  <c r="AO83" i="16"/>
  <c r="AP83" i="16" s="1"/>
  <c r="AO86" i="16"/>
  <c r="AP86" i="16" s="1"/>
  <c r="AO90" i="16"/>
  <c r="AP90" i="16" s="1"/>
  <c r="AO93" i="16"/>
  <c r="AP93" i="16" s="1"/>
  <c r="AO104" i="16"/>
  <c r="AP104" i="16" s="1"/>
  <c r="AO110" i="16"/>
  <c r="AP110" i="16" s="1"/>
  <c r="AN131" i="16"/>
  <c r="AN137" i="16"/>
  <c r="AN160" i="16"/>
  <c r="P181" i="16"/>
  <c r="AO185" i="16"/>
  <c r="AP185" i="16" s="1"/>
  <c r="AN168" i="16"/>
  <c r="AM192" i="16"/>
  <c r="AN212" i="16"/>
  <c r="AO219" i="16"/>
  <c r="AP219" i="16" s="1"/>
  <c r="AO223" i="16"/>
  <c r="AP223" i="16" s="1"/>
  <c r="AO226" i="16"/>
  <c r="AP226" i="16" s="1"/>
  <c r="AO229" i="16"/>
  <c r="AP229" i="16" s="1"/>
  <c r="AO232" i="16"/>
  <c r="AP232" i="16" s="1"/>
  <c r="AM236" i="16"/>
  <c r="AO18" i="16"/>
  <c r="AP18" i="16" s="1"/>
  <c r="AN30" i="16"/>
  <c r="AO32" i="16"/>
  <c r="AP32" i="16" s="1"/>
  <c r="AN47" i="16"/>
  <c r="AO51" i="16"/>
  <c r="AP51" i="16" s="1"/>
  <c r="AN54" i="16"/>
  <c r="AO64" i="16"/>
  <c r="AP64" i="16" s="1"/>
  <c r="AN71" i="16"/>
  <c r="AO77" i="16"/>
  <c r="AP77" i="16" s="1"/>
  <c r="AO81" i="16"/>
  <c r="AP81" i="16" s="1"/>
  <c r="AN87" i="16"/>
  <c r="AO88" i="16"/>
  <c r="AP88" i="16" s="1"/>
  <c r="AO89" i="16"/>
  <c r="AP89" i="16" s="1"/>
  <c r="AN97" i="16"/>
  <c r="AO100" i="16"/>
  <c r="AP100" i="16" s="1"/>
  <c r="AO106" i="16"/>
  <c r="AP106" i="16" s="1"/>
  <c r="AO118" i="16"/>
  <c r="AP118" i="16" s="1"/>
  <c r="AN121" i="16"/>
  <c r="AO133" i="16"/>
  <c r="AP133" i="16" s="1"/>
  <c r="AO134" i="16"/>
  <c r="AP134" i="16" s="1"/>
  <c r="AN136" i="16"/>
  <c r="AN140" i="16"/>
  <c r="AO145" i="16"/>
  <c r="AP145" i="16" s="1"/>
  <c r="AO157" i="16"/>
  <c r="AP157" i="16" s="1"/>
  <c r="AN163" i="16"/>
  <c r="AO167" i="16"/>
  <c r="AP167" i="16" s="1"/>
  <c r="AN173" i="16"/>
  <c r="AN175" i="16"/>
  <c r="AN177" i="16"/>
  <c r="AO180" i="16"/>
  <c r="AP180" i="16" s="1"/>
  <c r="AN182" i="16"/>
  <c r="AN186" i="16"/>
  <c r="AO193" i="16"/>
  <c r="AP193" i="16" s="1"/>
  <c r="AO195" i="16"/>
  <c r="AP195" i="16" s="1"/>
  <c r="AO199" i="16"/>
  <c r="AP199" i="16" s="1"/>
  <c r="AN24" i="16"/>
  <c r="AN217" i="16"/>
  <c r="AN219" i="16"/>
  <c r="AN229" i="16"/>
  <c r="AM230" i="16"/>
  <c r="AO230" i="16" s="1"/>
  <c r="AP230" i="16" s="1"/>
  <c r="AN235" i="16"/>
  <c r="AN6" i="16"/>
  <c r="AN8" i="16"/>
  <c r="AN10" i="16"/>
  <c r="AN35" i="16"/>
  <c r="AN37" i="16"/>
  <c r="AN39" i="16"/>
  <c r="AN49" i="16"/>
  <c r="AM60" i="16"/>
  <c r="AM82" i="16"/>
  <c r="AO82" i="16" s="1"/>
  <c r="AP82" i="16" s="1"/>
  <c r="AO96" i="16"/>
  <c r="AP96" i="16" s="1"/>
  <c r="AN103" i="16"/>
  <c r="AO107" i="16"/>
  <c r="AP107" i="16" s="1"/>
  <c r="AN110" i="16"/>
  <c r="AN112" i="16"/>
  <c r="AO114" i="16"/>
  <c r="AP114" i="16" s="1"/>
  <c r="AN116" i="16"/>
  <c r="AN120" i="16"/>
  <c r="AO123" i="16"/>
  <c r="AP123" i="16" s="1"/>
  <c r="AN128" i="16"/>
  <c r="AN130" i="16"/>
  <c r="AO131" i="16"/>
  <c r="AP131" i="16" s="1"/>
  <c r="AO135" i="16"/>
  <c r="AP135" i="16" s="1"/>
  <c r="AO139" i="16"/>
  <c r="AP139" i="16" s="1"/>
  <c r="AN144" i="16"/>
  <c r="AN153" i="16"/>
  <c r="AN155" i="16"/>
  <c r="AO158" i="16"/>
  <c r="AP158" i="16" s="1"/>
  <c r="AO162" i="16"/>
  <c r="AP162" i="16" s="1"/>
  <c r="AO168" i="16"/>
  <c r="AP168" i="16" s="1"/>
  <c r="AN170" i="16"/>
  <c r="AN181" i="16"/>
  <c r="AN183" i="16"/>
  <c r="AN185" i="16"/>
  <c r="AO188" i="16"/>
  <c r="AP188" i="16" s="1"/>
  <c r="AN192" i="16"/>
  <c r="AN227" i="16"/>
  <c r="AN216" i="16"/>
  <c r="AO218" i="16"/>
  <c r="AP218" i="16" s="1"/>
  <c r="AO221" i="16"/>
  <c r="AP221" i="16" s="1"/>
  <c r="AO228" i="16"/>
  <c r="AP228" i="16" s="1"/>
  <c r="AO234" i="16"/>
  <c r="AP234" i="16" s="1"/>
  <c r="AN237" i="16"/>
  <c r="AO5" i="16"/>
  <c r="AP5" i="16" s="1"/>
  <c r="AO9" i="16"/>
  <c r="AP9" i="16" s="1"/>
  <c r="AN18" i="16"/>
  <c r="AO20" i="16"/>
  <c r="AP20" i="16" s="1"/>
  <c r="AN23" i="16"/>
  <c r="AO23" i="16"/>
  <c r="AP23" i="16" s="1"/>
  <c r="AO31" i="16"/>
  <c r="AP31" i="16" s="1"/>
  <c r="AO38" i="16"/>
  <c r="AP38" i="16" s="1"/>
  <c r="AN45" i="16"/>
  <c r="AN59" i="16"/>
  <c r="AN62" i="16"/>
  <c r="AN66" i="16"/>
  <c r="AO66" i="16"/>
  <c r="AP66" i="16" s="1"/>
  <c r="AN72" i="16"/>
  <c r="AO75" i="16"/>
  <c r="AP75" i="16" s="1"/>
  <c r="AN78" i="16"/>
  <c r="AO78" i="16"/>
  <c r="AP78" i="16" s="1"/>
  <c r="AN84" i="16"/>
  <c r="AO87" i="16"/>
  <c r="AP87" i="16" s="1"/>
  <c r="AN89" i="16"/>
  <c r="AN91" i="16"/>
  <c r="AN93" i="16"/>
  <c r="AO97" i="16"/>
  <c r="AP97" i="16" s="1"/>
  <c r="AN105" i="16"/>
  <c r="AN109" i="16"/>
  <c r="AO115" i="16"/>
  <c r="AP115" i="16" s="1"/>
  <c r="AO124" i="16"/>
  <c r="AP124" i="16" s="1"/>
  <c r="AN129" i="16"/>
  <c r="AO132" i="16"/>
  <c r="AP132" i="16" s="1"/>
  <c r="AO136" i="16"/>
  <c r="AP136" i="16" s="1"/>
  <c r="AO140" i="16"/>
  <c r="AP140" i="16" s="1"/>
  <c r="AN142" i="16"/>
  <c r="AM146" i="16"/>
  <c r="AO147" i="16"/>
  <c r="AP147" i="16" s="1"/>
  <c r="AN149" i="16"/>
  <c r="AN152" i="16"/>
  <c r="AO159" i="16"/>
  <c r="AP159" i="16" s="1"/>
  <c r="AO163" i="16"/>
  <c r="AP163" i="16" s="1"/>
  <c r="AN165" i="16"/>
  <c r="AO169" i="16"/>
  <c r="AP169" i="16" s="1"/>
  <c r="AO173" i="16"/>
  <c r="AP173" i="16" s="1"/>
  <c r="AO176" i="16"/>
  <c r="AP176" i="16" s="1"/>
  <c r="AN178" i="16"/>
  <c r="AO189" i="16"/>
  <c r="AP189" i="16" s="1"/>
  <c r="AN191" i="16"/>
  <c r="AN193" i="16"/>
  <c r="AN197" i="16"/>
  <c r="AO198" i="16"/>
  <c r="AP198" i="16" s="1"/>
  <c r="AN199" i="16"/>
  <c r="AN40" i="16"/>
  <c r="AN164" i="16"/>
  <c r="AN209" i="16"/>
  <c r="AN215" i="16"/>
  <c r="AN226" i="16"/>
  <c r="AN228" i="16"/>
  <c r="AN232" i="16"/>
  <c r="AN234" i="16"/>
  <c r="AO236" i="16"/>
  <c r="AP236" i="16" s="1"/>
  <c r="AN5" i="16"/>
  <c r="AN7" i="16"/>
  <c r="AN13" i="16"/>
  <c r="AN20" i="16"/>
  <c r="AO25" i="16"/>
  <c r="AP25" i="16" s="1"/>
  <c r="AN29" i="16"/>
  <c r="AN31" i="16"/>
  <c r="AN36" i="16"/>
  <c r="AN41" i="16"/>
  <c r="AN44" i="16"/>
  <c r="AN68" i="16"/>
  <c r="AN80" i="16"/>
  <c r="AN88" i="16"/>
  <c r="AN92" i="16"/>
  <c r="AN99" i="16"/>
  <c r="AN117" i="16"/>
  <c r="AN119" i="16"/>
  <c r="AN122" i="16"/>
  <c r="AN126" i="16"/>
  <c r="AN135" i="16"/>
  <c r="AN156" i="16"/>
  <c r="AN158" i="16"/>
  <c r="AN187" i="16"/>
  <c r="AN198" i="16"/>
  <c r="AN98" i="16"/>
  <c r="AN211" i="16"/>
  <c r="AO210" i="16"/>
  <c r="AP210" i="16" s="1"/>
  <c r="AN210" i="16"/>
  <c r="AN221" i="16"/>
  <c r="AO209" i="16"/>
  <c r="AP209" i="16" s="1"/>
  <c r="AN213" i="16"/>
  <c r="AM214" i="16"/>
  <c r="AO214" i="16" s="1"/>
  <c r="AP214" i="16" s="1"/>
  <c r="AO220" i="16"/>
  <c r="AP220" i="16" s="1"/>
  <c r="AO227" i="16"/>
  <c r="AP227" i="16" s="1"/>
  <c r="AO233" i="16"/>
  <c r="AP233" i="16" s="1"/>
  <c r="AO4" i="16"/>
  <c r="AP4" i="16" s="1"/>
  <c r="AN9" i="16"/>
  <c r="AO11" i="16"/>
  <c r="AP11" i="16" s="1"/>
  <c r="AN22" i="16"/>
  <c r="AO30" i="16"/>
  <c r="AP30" i="16" s="1"/>
  <c r="AN38" i="16"/>
  <c r="AO45" i="16"/>
  <c r="AP45" i="16" s="1"/>
  <c r="AN48" i="16"/>
  <c r="AO48" i="16"/>
  <c r="AP48" i="16" s="1"/>
  <c r="AO52" i="16"/>
  <c r="AP52" i="16" s="1"/>
  <c r="AO55" i="16"/>
  <c r="AP55" i="16" s="1"/>
  <c r="AN64" i="16"/>
  <c r="AO72" i="16"/>
  <c r="AP72" i="16" s="1"/>
  <c r="AN74" i="16"/>
  <c r="AN77" i="16"/>
  <c r="AN83" i="16"/>
  <c r="AO84" i="16"/>
  <c r="AP84" i="16" s="1"/>
  <c r="AN86" i="16"/>
  <c r="AO91" i="16"/>
  <c r="AP91" i="16" s="1"/>
  <c r="AN106" i="16"/>
  <c r="AN108" i="16"/>
  <c r="AM143" i="16"/>
  <c r="AN145" i="16"/>
  <c r="P166" i="16"/>
  <c r="AN166" i="16" s="1"/>
  <c r="AN167" i="16"/>
  <c r="AN169" i="16"/>
  <c r="AN172" i="16"/>
  <c r="P180" i="16"/>
  <c r="AN195" i="16"/>
  <c r="AO196" i="16"/>
  <c r="AP196" i="16" s="1"/>
  <c r="P196" i="16"/>
  <c r="AN196" i="16" s="1"/>
  <c r="AN32" i="16"/>
  <c r="AN15" i="16"/>
  <c r="AN27" i="16"/>
  <c r="AM58" i="16"/>
  <c r="AO58" i="16" s="1"/>
  <c r="AP58" i="16" s="1"/>
  <c r="AH58" i="16"/>
  <c r="AN58" i="16" s="1"/>
  <c r="AN53" i="16"/>
  <c r="AN11" i="16"/>
  <c r="AO14" i="16"/>
  <c r="AP14" i="16" s="1"/>
  <c r="AN21" i="16"/>
  <c r="AN42" i="16"/>
  <c r="AN43" i="16"/>
  <c r="AN52" i="16"/>
  <c r="P26" i="16"/>
  <c r="AN26" i="16" s="1"/>
  <c r="AM26" i="16"/>
  <c r="AO26" i="16" s="1"/>
  <c r="AP26" i="16" s="1"/>
  <c r="AN34" i="16"/>
  <c r="AN159" i="16"/>
  <c r="P14" i="16"/>
  <c r="AN14" i="16" s="1"/>
  <c r="AN56" i="16"/>
  <c r="AN95" i="16"/>
  <c r="AN100" i="16"/>
  <c r="X16" i="16"/>
  <c r="AN16" i="16" s="1"/>
  <c r="AN46" i="16"/>
  <c r="P50" i="16"/>
  <c r="AN50" i="16" s="1"/>
  <c r="AN60" i="16"/>
  <c r="AN61" i="16"/>
  <c r="AN70" i="16"/>
  <c r="AN90" i="16"/>
  <c r="AO94" i="16"/>
  <c r="AP94" i="16" s="1"/>
  <c r="AN107" i="16"/>
  <c r="AN111" i="16"/>
  <c r="AM113" i="16"/>
  <c r="AO113" i="16" s="1"/>
  <c r="AP113" i="16" s="1"/>
  <c r="P113" i="16"/>
  <c r="AN113" i="16" s="1"/>
  <c r="AN115" i="16"/>
  <c r="AN124" i="16"/>
  <c r="AN132" i="16"/>
  <c r="AN143" i="16"/>
  <c r="AO146" i="16"/>
  <c r="AP146" i="16" s="1"/>
  <c r="AN147" i="16"/>
  <c r="AN161" i="16"/>
  <c r="AN179" i="16"/>
  <c r="AN184" i="16"/>
  <c r="AN189" i="16"/>
  <c r="AO192" i="16"/>
  <c r="AP192" i="16" s="1"/>
  <c r="AN57" i="16"/>
  <c r="AM69" i="16"/>
  <c r="AO69" i="16" s="1"/>
  <c r="AP69" i="16" s="1"/>
  <c r="P69" i="16"/>
  <c r="AN69" i="16" s="1"/>
  <c r="AN81" i="16"/>
  <c r="AN85" i="16"/>
  <c r="AO143" i="16"/>
  <c r="AP143" i="16" s="1"/>
  <c r="AN75" i="16"/>
  <c r="AN102" i="16"/>
  <c r="AN138" i="16"/>
  <c r="AN150" i="16"/>
  <c r="AN157" i="16"/>
  <c r="AN51" i="16"/>
  <c r="AH63" i="16"/>
  <c r="AN63" i="16" s="1"/>
  <c r="AM63" i="16"/>
  <c r="AO63" i="16" s="1"/>
  <c r="AP63" i="16" s="1"/>
  <c r="N25" i="16"/>
  <c r="AN25" i="16" s="1"/>
  <c r="AO60" i="16"/>
  <c r="AP60" i="16" s="1"/>
  <c r="AN180" i="16"/>
  <c r="P12" i="16"/>
  <c r="AN12" i="16" s="1"/>
  <c r="AO39" i="16"/>
  <c r="AP39" i="16" s="1"/>
  <c r="AO50" i="16"/>
  <c r="AP50" i="16" s="1"/>
  <c r="AO65" i="16"/>
  <c r="AP65" i="16" s="1"/>
  <c r="AO101" i="16"/>
  <c r="AP101" i="16" s="1"/>
  <c r="AN118" i="16"/>
  <c r="AN134" i="16"/>
  <c r="AN171" i="16"/>
  <c r="AN174" i="16"/>
  <c r="P94" i="16"/>
  <c r="AN94" i="16" s="1"/>
  <c r="P104" i="16"/>
  <c r="AN104" i="16" s="1"/>
  <c r="P154" i="16"/>
  <c r="AN154" i="16" s="1"/>
  <c r="P176" i="16"/>
  <c r="AN176" i="16" s="1"/>
  <c r="P76" i="16"/>
  <c r="AN76" i="16" s="1"/>
  <c r="P127" i="16"/>
  <c r="AN127" i="16" s="1"/>
  <c r="AD65" i="16"/>
  <c r="AN65" i="16" s="1"/>
  <c r="AB101" i="16"/>
  <c r="AN101" i="16" s="1"/>
  <c r="P133" i="16"/>
  <c r="AN133" i="16" s="1"/>
  <c r="P151" i="16"/>
  <c r="AN151" i="16" s="1"/>
  <c r="AN214" i="16"/>
  <c r="AN230" i="16"/>
  <c r="AN236" i="16"/>
  <c r="AO222" i="16"/>
  <c r="AP222" i="16" s="1"/>
  <c r="AF223" i="16"/>
  <c r="AN223" i="16" s="1"/>
  <c r="AM235" i="16"/>
  <c r="AO235" i="16" s="1"/>
  <c r="AP235" i="16" s="1"/>
  <c r="AB222" i="16"/>
  <c r="AN222" i="16" s="1"/>
  <c r="AM139" i="17"/>
  <c r="AL139" i="17"/>
  <c r="AJ139" i="17"/>
  <c r="AH139" i="17"/>
  <c r="AF139" i="17"/>
  <c r="AD139" i="17"/>
  <c r="AB139" i="17"/>
  <c r="Z139" i="17"/>
  <c r="X139" i="17"/>
  <c r="V139" i="17"/>
  <c r="T139" i="17"/>
  <c r="R139" i="17"/>
  <c r="P139" i="17"/>
  <c r="L139" i="17"/>
  <c r="J139" i="17"/>
  <c r="AM138" i="17"/>
  <c r="AL138" i="17"/>
  <c r="AJ138" i="17"/>
  <c r="AH138" i="17"/>
  <c r="AF138" i="17"/>
  <c r="AD138" i="17"/>
  <c r="AB138" i="17"/>
  <c r="Z138" i="17"/>
  <c r="X138" i="17"/>
  <c r="V138" i="17"/>
  <c r="T138" i="17"/>
  <c r="R138" i="17"/>
  <c r="P138" i="17"/>
  <c r="L138" i="17"/>
  <c r="J138" i="17"/>
  <c r="AM137" i="17"/>
  <c r="AL137" i="17"/>
  <c r="AJ137" i="17"/>
  <c r="AH137" i="17"/>
  <c r="AF137" i="17"/>
  <c r="AD137" i="17"/>
  <c r="AB137" i="17"/>
  <c r="Z137" i="17"/>
  <c r="X137" i="17"/>
  <c r="V137" i="17"/>
  <c r="T137" i="17"/>
  <c r="R137" i="17"/>
  <c r="P137" i="17"/>
  <c r="L137" i="17"/>
  <c r="J137" i="17"/>
  <c r="AM136" i="17"/>
  <c r="AL136" i="17"/>
  <c r="AJ136" i="17"/>
  <c r="AH136" i="17"/>
  <c r="AF136" i="17"/>
  <c r="AD136" i="17"/>
  <c r="AB136" i="17"/>
  <c r="Z136" i="17"/>
  <c r="X136" i="17"/>
  <c r="V136" i="17"/>
  <c r="T136" i="17"/>
  <c r="R136" i="17"/>
  <c r="P136" i="17"/>
  <c r="L136" i="17"/>
  <c r="J136" i="17"/>
  <c r="AO136" i="17" s="1"/>
  <c r="AP136" i="17" s="1"/>
  <c r="AM135" i="17"/>
  <c r="AL135" i="17"/>
  <c r="AJ135" i="17"/>
  <c r="AH135" i="17"/>
  <c r="AF135" i="17"/>
  <c r="AD135" i="17"/>
  <c r="AB135" i="17"/>
  <c r="Z135" i="17"/>
  <c r="X135" i="17"/>
  <c r="V135" i="17"/>
  <c r="T135" i="17"/>
  <c r="R135" i="17"/>
  <c r="P135" i="17"/>
  <c r="N135" i="17"/>
  <c r="L135" i="17"/>
  <c r="J135" i="17"/>
  <c r="AM134" i="17"/>
  <c r="AL134" i="17"/>
  <c r="AJ134" i="17"/>
  <c r="AH134" i="17"/>
  <c r="AF134" i="17"/>
  <c r="AD134" i="17"/>
  <c r="AB134" i="17"/>
  <c r="Z134" i="17"/>
  <c r="X134" i="17"/>
  <c r="V134" i="17"/>
  <c r="T134" i="17"/>
  <c r="R134" i="17"/>
  <c r="P134" i="17"/>
  <c r="N134" i="17"/>
  <c r="L134" i="17"/>
  <c r="J134" i="17"/>
  <c r="AM133" i="17"/>
  <c r="AL133" i="17"/>
  <c r="AJ133" i="17"/>
  <c r="AH133" i="17"/>
  <c r="AF133" i="17"/>
  <c r="AD133" i="17"/>
  <c r="AB133" i="17"/>
  <c r="Z133" i="17"/>
  <c r="X133" i="17"/>
  <c r="V133" i="17"/>
  <c r="T133" i="17"/>
  <c r="R133" i="17"/>
  <c r="P133" i="17"/>
  <c r="N133" i="17"/>
  <c r="L133" i="17"/>
  <c r="J133" i="17"/>
  <c r="AM132" i="17"/>
  <c r="AL132" i="17"/>
  <c r="AJ132" i="17"/>
  <c r="AH132" i="17"/>
  <c r="AF132" i="17"/>
  <c r="AD132" i="17"/>
  <c r="AB132" i="17"/>
  <c r="Z132" i="17"/>
  <c r="X132" i="17"/>
  <c r="V132" i="17"/>
  <c r="T132" i="17"/>
  <c r="R132" i="17"/>
  <c r="P132" i="17"/>
  <c r="N132" i="17"/>
  <c r="L132" i="17"/>
  <c r="J132" i="17"/>
  <c r="AM131" i="17"/>
  <c r="AL131" i="17"/>
  <c r="AJ131" i="17"/>
  <c r="AH131" i="17"/>
  <c r="AF131" i="17"/>
  <c r="AD131" i="17"/>
  <c r="AB131" i="17"/>
  <c r="Z131" i="17"/>
  <c r="X131" i="17"/>
  <c r="V131" i="17"/>
  <c r="T131" i="17"/>
  <c r="R131" i="17"/>
  <c r="P131" i="17"/>
  <c r="N131" i="17"/>
  <c r="L131" i="17"/>
  <c r="J131" i="17"/>
  <c r="AM130" i="17"/>
  <c r="AL130" i="17"/>
  <c r="AJ130" i="17"/>
  <c r="AH130" i="17"/>
  <c r="AF130" i="17"/>
  <c r="AD130" i="17"/>
  <c r="AB130" i="17"/>
  <c r="Z130" i="17"/>
  <c r="X130" i="17"/>
  <c r="V130" i="17"/>
  <c r="T130" i="17"/>
  <c r="R130" i="17"/>
  <c r="P130" i="17"/>
  <c r="N130" i="17"/>
  <c r="L130" i="17"/>
  <c r="J130" i="17"/>
  <c r="AM129" i="17"/>
  <c r="AL129" i="17"/>
  <c r="AJ129" i="17"/>
  <c r="AH129" i="17"/>
  <c r="AF129" i="17"/>
  <c r="AD129" i="17"/>
  <c r="AB129" i="17"/>
  <c r="Z129" i="17"/>
  <c r="X129" i="17"/>
  <c r="V129" i="17"/>
  <c r="T129" i="17"/>
  <c r="R129" i="17"/>
  <c r="P129" i="17"/>
  <c r="N129" i="17"/>
  <c r="L129" i="17"/>
  <c r="J129" i="17"/>
  <c r="AM128" i="17"/>
  <c r="AL128" i="17"/>
  <c r="AJ128" i="17"/>
  <c r="AH128" i="17"/>
  <c r="AF128" i="17"/>
  <c r="AD128" i="17"/>
  <c r="AB128" i="17"/>
  <c r="Z128" i="17"/>
  <c r="X128" i="17"/>
  <c r="V128" i="17"/>
  <c r="T128" i="17"/>
  <c r="R128" i="17"/>
  <c r="P128" i="17"/>
  <c r="N128" i="17"/>
  <c r="L128" i="17"/>
  <c r="J128" i="17"/>
  <c r="AM127" i="17"/>
  <c r="AL127" i="17"/>
  <c r="AJ127" i="17"/>
  <c r="AH127" i="17"/>
  <c r="AF127" i="17"/>
  <c r="AD127" i="17"/>
  <c r="AB127" i="17"/>
  <c r="Z127" i="17"/>
  <c r="X127" i="17"/>
  <c r="V127" i="17"/>
  <c r="T127" i="17"/>
  <c r="R127" i="17"/>
  <c r="P127" i="17"/>
  <c r="N127" i="17"/>
  <c r="L127" i="17"/>
  <c r="J127" i="17"/>
  <c r="AM126" i="17"/>
  <c r="AL126" i="17"/>
  <c r="AJ126" i="17"/>
  <c r="AH126" i="17"/>
  <c r="AF126" i="17"/>
  <c r="AD126" i="17"/>
  <c r="AB126" i="17"/>
  <c r="Z126" i="17"/>
  <c r="X126" i="17"/>
  <c r="V126" i="17"/>
  <c r="T126" i="17"/>
  <c r="R126" i="17"/>
  <c r="P126" i="17"/>
  <c r="N126" i="17"/>
  <c r="L126" i="17"/>
  <c r="J126" i="17"/>
  <c r="AM125" i="17"/>
  <c r="AL125" i="17"/>
  <c r="AJ125" i="17"/>
  <c r="AH125" i="17"/>
  <c r="AF125" i="17"/>
  <c r="AD125" i="17"/>
  <c r="AB125" i="17"/>
  <c r="Z125" i="17"/>
  <c r="X125" i="17"/>
  <c r="V125" i="17"/>
  <c r="T125" i="17"/>
  <c r="R125" i="17"/>
  <c r="P125" i="17"/>
  <c r="N125" i="17"/>
  <c r="L125" i="17"/>
  <c r="J125" i="17"/>
  <c r="AM124" i="17"/>
  <c r="AL124" i="17"/>
  <c r="AJ124" i="17"/>
  <c r="AH124" i="17"/>
  <c r="AF124" i="17"/>
  <c r="AD124" i="17"/>
  <c r="AB124" i="17"/>
  <c r="Z124" i="17"/>
  <c r="X124" i="17"/>
  <c r="V124" i="17"/>
  <c r="T124" i="17"/>
  <c r="R124" i="17"/>
  <c r="P124" i="17"/>
  <c r="N124" i="17"/>
  <c r="L124" i="17"/>
  <c r="J124" i="17"/>
  <c r="AM123" i="17"/>
  <c r="AL123" i="17"/>
  <c r="AJ123" i="17"/>
  <c r="AH123" i="17"/>
  <c r="AF123" i="17"/>
  <c r="AD123" i="17"/>
  <c r="AB123" i="17"/>
  <c r="Z123" i="17"/>
  <c r="X123" i="17"/>
  <c r="V123" i="17"/>
  <c r="T123" i="17"/>
  <c r="R123" i="17"/>
  <c r="P123" i="17"/>
  <c r="N123" i="17"/>
  <c r="L123" i="17"/>
  <c r="J123" i="17"/>
  <c r="AM122" i="17"/>
  <c r="AL122" i="17"/>
  <c r="AJ122" i="17"/>
  <c r="AH122" i="17"/>
  <c r="AF122" i="17"/>
  <c r="AD122" i="17"/>
  <c r="AB122" i="17"/>
  <c r="Z122" i="17"/>
  <c r="X122" i="17"/>
  <c r="V122" i="17"/>
  <c r="T122" i="17"/>
  <c r="R122" i="17"/>
  <c r="P122" i="17"/>
  <c r="N122" i="17"/>
  <c r="L122" i="17"/>
  <c r="J122" i="17"/>
  <c r="AM121" i="17"/>
  <c r="AL121" i="17"/>
  <c r="AJ121" i="17"/>
  <c r="AH121" i="17"/>
  <c r="AF121" i="17"/>
  <c r="AD121" i="17"/>
  <c r="AB121" i="17"/>
  <c r="Z121" i="17"/>
  <c r="X121" i="17"/>
  <c r="V121" i="17"/>
  <c r="T121" i="17"/>
  <c r="R121" i="17"/>
  <c r="P121" i="17"/>
  <c r="N121" i="17"/>
  <c r="L121" i="17"/>
  <c r="J121" i="17"/>
  <c r="AM120" i="17"/>
  <c r="AL120" i="17"/>
  <c r="AJ120" i="17"/>
  <c r="AH120" i="17"/>
  <c r="AF120" i="17"/>
  <c r="AD120" i="17"/>
  <c r="AB120" i="17"/>
  <c r="Z120" i="17"/>
  <c r="X120" i="17"/>
  <c r="V120" i="17"/>
  <c r="T120" i="17"/>
  <c r="R120" i="17"/>
  <c r="P120" i="17"/>
  <c r="N120" i="17"/>
  <c r="L120" i="17"/>
  <c r="J120" i="17"/>
  <c r="AM119" i="17"/>
  <c r="AL119" i="17"/>
  <c r="AJ119" i="17"/>
  <c r="AH119" i="17"/>
  <c r="AF119" i="17"/>
  <c r="AD119" i="17"/>
  <c r="AB119" i="17"/>
  <c r="Z119" i="17"/>
  <c r="X119" i="17"/>
  <c r="V119" i="17"/>
  <c r="T119" i="17"/>
  <c r="R119" i="17"/>
  <c r="P119" i="17"/>
  <c r="N119" i="17"/>
  <c r="L119" i="17"/>
  <c r="J119" i="17"/>
  <c r="AM118" i="17"/>
  <c r="AL118" i="17"/>
  <c r="AJ118" i="17"/>
  <c r="AH118" i="17"/>
  <c r="AF118" i="17"/>
  <c r="AD118" i="17"/>
  <c r="AB118" i="17"/>
  <c r="Z118" i="17"/>
  <c r="X118" i="17"/>
  <c r="V118" i="17"/>
  <c r="T118" i="17"/>
  <c r="R118" i="17"/>
  <c r="P118" i="17"/>
  <c r="N118" i="17"/>
  <c r="L118" i="17"/>
  <c r="J118" i="17"/>
  <c r="AM117" i="17"/>
  <c r="AL117" i="17"/>
  <c r="AJ117" i="17"/>
  <c r="AH117" i="17"/>
  <c r="AF117" i="17"/>
  <c r="AD117" i="17"/>
  <c r="AB117" i="17"/>
  <c r="Z117" i="17"/>
  <c r="X117" i="17"/>
  <c r="V117" i="17"/>
  <c r="T117" i="17"/>
  <c r="R117" i="17"/>
  <c r="P117" i="17"/>
  <c r="N117" i="17"/>
  <c r="L117" i="17"/>
  <c r="J117" i="17"/>
  <c r="AM116" i="17"/>
  <c r="AL116" i="17"/>
  <c r="AJ116" i="17"/>
  <c r="AH116" i="17"/>
  <c r="AF116" i="17"/>
  <c r="AD116" i="17"/>
  <c r="AB116" i="17"/>
  <c r="Z116" i="17"/>
  <c r="X116" i="17"/>
  <c r="V116" i="17"/>
  <c r="T116" i="17"/>
  <c r="R116" i="17"/>
  <c r="P116" i="17"/>
  <c r="N116" i="17"/>
  <c r="L116" i="17"/>
  <c r="J116" i="17"/>
  <c r="AM115" i="17"/>
  <c r="AL115" i="17"/>
  <c r="AJ115" i="17"/>
  <c r="AH115" i="17"/>
  <c r="AF115" i="17"/>
  <c r="AD115" i="17"/>
  <c r="AB115" i="17"/>
  <c r="Z115" i="17"/>
  <c r="X115" i="17"/>
  <c r="V115" i="17"/>
  <c r="T115" i="17"/>
  <c r="R115" i="17"/>
  <c r="P115" i="17"/>
  <c r="N115" i="17"/>
  <c r="L115" i="17"/>
  <c r="J115" i="17"/>
  <c r="AM114" i="17"/>
  <c r="AL114" i="17"/>
  <c r="AJ114" i="17"/>
  <c r="AH114" i="17"/>
  <c r="AF114" i="17"/>
  <c r="AD114" i="17"/>
  <c r="AB114" i="17"/>
  <c r="Z114" i="17"/>
  <c r="X114" i="17"/>
  <c r="V114" i="17"/>
  <c r="T114" i="17"/>
  <c r="R114" i="17"/>
  <c r="P114" i="17"/>
  <c r="N114" i="17"/>
  <c r="L114" i="17"/>
  <c r="J114" i="17"/>
  <c r="AM113" i="17"/>
  <c r="AL113" i="17"/>
  <c r="AJ113" i="17"/>
  <c r="AH113" i="17"/>
  <c r="AF113" i="17"/>
  <c r="AD113" i="17"/>
  <c r="AB113" i="17"/>
  <c r="Z113" i="17"/>
  <c r="X113" i="17"/>
  <c r="V113" i="17"/>
  <c r="T113" i="17"/>
  <c r="R113" i="17"/>
  <c r="P113" i="17"/>
  <c r="N113" i="17"/>
  <c r="L113" i="17"/>
  <c r="J113" i="17"/>
  <c r="AM112" i="17"/>
  <c r="AL112" i="17"/>
  <c r="AJ112" i="17"/>
  <c r="AH112" i="17"/>
  <c r="AF112" i="17"/>
  <c r="AD112" i="17"/>
  <c r="AB112" i="17"/>
  <c r="Z112" i="17"/>
  <c r="X112" i="17"/>
  <c r="V112" i="17"/>
  <c r="T112" i="17"/>
  <c r="R112" i="17"/>
  <c r="P112" i="17"/>
  <c r="N112" i="17"/>
  <c r="L112" i="17"/>
  <c r="J112" i="17"/>
  <c r="AM111" i="17"/>
  <c r="AL111" i="17"/>
  <c r="AJ111" i="17"/>
  <c r="AH111" i="17"/>
  <c r="AF111" i="17"/>
  <c r="AD111" i="17"/>
  <c r="AB111" i="17"/>
  <c r="Z111" i="17"/>
  <c r="X111" i="17"/>
  <c r="V111" i="17"/>
  <c r="T111" i="17"/>
  <c r="R111" i="17"/>
  <c r="P111" i="17"/>
  <c r="N111" i="17"/>
  <c r="L111" i="17"/>
  <c r="J111" i="17"/>
  <c r="AM110" i="17"/>
  <c r="AL110" i="17"/>
  <c r="AJ110" i="17"/>
  <c r="AH110" i="17"/>
  <c r="AF110" i="17"/>
  <c r="AD110" i="17"/>
  <c r="AB110" i="17"/>
  <c r="Z110" i="17"/>
  <c r="X110" i="17"/>
  <c r="V110" i="17"/>
  <c r="T110" i="17"/>
  <c r="R110" i="17"/>
  <c r="P110" i="17"/>
  <c r="N110" i="17"/>
  <c r="L110" i="17"/>
  <c r="J110" i="17"/>
  <c r="AM109" i="17"/>
  <c r="AL109" i="17"/>
  <c r="AJ109" i="17"/>
  <c r="AH109" i="17"/>
  <c r="AF109" i="17"/>
  <c r="AD109" i="17"/>
  <c r="AB109" i="17"/>
  <c r="Z109" i="17"/>
  <c r="X109" i="17"/>
  <c r="V109" i="17"/>
  <c r="T109" i="17"/>
  <c r="R109" i="17"/>
  <c r="P109" i="17"/>
  <c r="N109" i="17"/>
  <c r="L109" i="17"/>
  <c r="J109" i="17"/>
  <c r="AM108" i="17"/>
  <c r="AL108" i="17"/>
  <c r="AJ108" i="17"/>
  <c r="AH108" i="17"/>
  <c r="AF108" i="17"/>
  <c r="AD108" i="17"/>
  <c r="AB108" i="17"/>
  <c r="Z108" i="17"/>
  <c r="X108" i="17"/>
  <c r="V108" i="17"/>
  <c r="T108" i="17"/>
  <c r="R108" i="17"/>
  <c r="P108" i="17"/>
  <c r="N108" i="17"/>
  <c r="L108" i="17"/>
  <c r="J108" i="17"/>
  <c r="AM107" i="17"/>
  <c r="AL107" i="17"/>
  <c r="AJ107" i="17"/>
  <c r="AH107" i="17"/>
  <c r="AF107" i="17"/>
  <c r="AD107" i="17"/>
  <c r="AB107" i="17"/>
  <c r="Z107" i="17"/>
  <c r="X107" i="17"/>
  <c r="V107" i="17"/>
  <c r="T107" i="17"/>
  <c r="R107" i="17"/>
  <c r="P107" i="17"/>
  <c r="N107" i="17"/>
  <c r="L107" i="17"/>
  <c r="J107" i="17"/>
  <c r="AM106" i="17"/>
  <c r="AL106" i="17"/>
  <c r="AJ106" i="17"/>
  <c r="AH106" i="17"/>
  <c r="AF106" i="17"/>
  <c r="AD106" i="17"/>
  <c r="AB106" i="17"/>
  <c r="Z106" i="17"/>
  <c r="X106" i="17"/>
  <c r="V106" i="17"/>
  <c r="T106" i="17"/>
  <c r="R106" i="17"/>
  <c r="P106" i="17"/>
  <c r="N106" i="17"/>
  <c r="L106" i="17"/>
  <c r="J106" i="17"/>
  <c r="AM105" i="17"/>
  <c r="AO105" i="17" s="1"/>
  <c r="AP105" i="17" s="1"/>
  <c r="AL105" i="17"/>
  <c r="AJ105" i="17"/>
  <c r="AH105" i="17"/>
  <c r="AF105" i="17"/>
  <c r="AD105" i="17"/>
  <c r="AB105" i="17"/>
  <c r="Z105" i="17"/>
  <c r="X105" i="17"/>
  <c r="V105" i="17"/>
  <c r="T105" i="17"/>
  <c r="R105" i="17"/>
  <c r="P105" i="17"/>
  <c r="N105" i="17"/>
  <c r="L105" i="17"/>
  <c r="J105" i="17"/>
  <c r="AM104" i="17"/>
  <c r="AL104" i="17"/>
  <c r="AJ104" i="17"/>
  <c r="AH104" i="17"/>
  <c r="AF104" i="17"/>
  <c r="AD104" i="17"/>
  <c r="AB104" i="17"/>
  <c r="Z104" i="17"/>
  <c r="X104" i="17"/>
  <c r="V104" i="17"/>
  <c r="T104" i="17"/>
  <c r="R104" i="17"/>
  <c r="P104" i="17"/>
  <c r="N104" i="17"/>
  <c r="L104" i="17"/>
  <c r="J104" i="17"/>
  <c r="AM103" i="17"/>
  <c r="AL103" i="17"/>
  <c r="AJ103" i="17"/>
  <c r="AH103" i="17"/>
  <c r="AF103" i="17"/>
  <c r="AD103" i="17"/>
  <c r="AB103" i="17"/>
  <c r="Z103" i="17"/>
  <c r="X103" i="17"/>
  <c r="V103" i="17"/>
  <c r="T103" i="17"/>
  <c r="R103" i="17"/>
  <c r="P103" i="17"/>
  <c r="N103" i="17"/>
  <c r="L103" i="17"/>
  <c r="J103" i="17"/>
  <c r="AM102" i="17"/>
  <c r="AO102" i="17" s="1"/>
  <c r="AP102" i="17" s="1"/>
  <c r="AL102" i="17"/>
  <c r="AJ102" i="17"/>
  <c r="AH102" i="17"/>
  <c r="AF102" i="17"/>
  <c r="AD102" i="17"/>
  <c r="AB102" i="17"/>
  <c r="Z102" i="17"/>
  <c r="X102" i="17"/>
  <c r="V102" i="17"/>
  <c r="T102" i="17"/>
  <c r="R102" i="17"/>
  <c r="P102" i="17"/>
  <c r="N102" i="17"/>
  <c r="L102" i="17"/>
  <c r="AM101" i="17"/>
  <c r="AL101" i="17"/>
  <c r="AJ101" i="17"/>
  <c r="AH101" i="17"/>
  <c r="AF101" i="17"/>
  <c r="AD101" i="17"/>
  <c r="AB101" i="17"/>
  <c r="Z101" i="17"/>
  <c r="X101" i="17"/>
  <c r="V101" i="17"/>
  <c r="T101" i="17"/>
  <c r="R101" i="17"/>
  <c r="P101" i="17"/>
  <c r="N101" i="17"/>
  <c r="L101" i="17"/>
  <c r="J101" i="17"/>
  <c r="AM100" i="17"/>
  <c r="AL100" i="17"/>
  <c r="AJ100" i="17"/>
  <c r="AH100" i="17"/>
  <c r="AF100" i="17"/>
  <c r="AD100" i="17"/>
  <c r="AB100" i="17"/>
  <c r="Z100" i="17"/>
  <c r="X100" i="17"/>
  <c r="V100" i="17"/>
  <c r="T100" i="17"/>
  <c r="R100" i="17"/>
  <c r="P100" i="17"/>
  <c r="N100" i="17"/>
  <c r="L100" i="17"/>
  <c r="J100" i="17"/>
  <c r="AM99" i="17"/>
  <c r="AL99" i="17"/>
  <c r="AJ99" i="17"/>
  <c r="AH99" i="17"/>
  <c r="AF99" i="17"/>
  <c r="AD99" i="17"/>
  <c r="AB99" i="17"/>
  <c r="Z99" i="17"/>
  <c r="X99" i="17"/>
  <c r="V99" i="17"/>
  <c r="T99" i="17"/>
  <c r="R99" i="17"/>
  <c r="P99" i="17"/>
  <c r="N99" i="17"/>
  <c r="L99" i="17"/>
  <c r="J99" i="17"/>
  <c r="AM98" i="17"/>
  <c r="AL98" i="17"/>
  <c r="AJ98" i="17"/>
  <c r="AH98" i="17"/>
  <c r="AF98" i="17"/>
  <c r="AD98" i="17"/>
  <c r="AB98" i="17"/>
  <c r="Z98" i="17"/>
  <c r="X98" i="17"/>
  <c r="V98" i="17"/>
  <c r="T98" i="17"/>
  <c r="R98" i="17"/>
  <c r="P98" i="17"/>
  <c r="N98" i="17"/>
  <c r="L98" i="17"/>
  <c r="J98" i="17"/>
  <c r="AO98" i="17" s="1"/>
  <c r="AP98" i="17" s="1"/>
  <c r="AM97" i="17"/>
  <c r="AL97" i="17"/>
  <c r="AJ97" i="17"/>
  <c r="AH97" i="17"/>
  <c r="AF97" i="17"/>
  <c r="AD97" i="17"/>
  <c r="AB97" i="17"/>
  <c r="Z97" i="17"/>
  <c r="X97" i="17"/>
  <c r="V97" i="17"/>
  <c r="T97" i="17"/>
  <c r="R97" i="17"/>
  <c r="P97" i="17"/>
  <c r="N97" i="17"/>
  <c r="L97" i="17"/>
  <c r="J97" i="17"/>
  <c r="AM96" i="17"/>
  <c r="AL96" i="17"/>
  <c r="AJ96" i="17"/>
  <c r="AH96" i="17"/>
  <c r="AF96" i="17"/>
  <c r="AD96" i="17"/>
  <c r="AB96" i="17"/>
  <c r="Z96" i="17"/>
  <c r="X96" i="17"/>
  <c r="V96" i="17"/>
  <c r="T96" i="17"/>
  <c r="R96" i="17"/>
  <c r="P96" i="17"/>
  <c r="N96" i="17"/>
  <c r="L96" i="17"/>
  <c r="J96" i="17"/>
  <c r="AM95" i="17"/>
  <c r="AL95" i="17"/>
  <c r="AJ95" i="17"/>
  <c r="AH95" i="17"/>
  <c r="AF95" i="17"/>
  <c r="AD95" i="17"/>
  <c r="AB95" i="17"/>
  <c r="Z95" i="17"/>
  <c r="X95" i="17"/>
  <c r="V95" i="17"/>
  <c r="T95" i="17"/>
  <c r="R95" i="17"/>
  <c r="P95" i="17"/>
  <c r="N95" i="17"/>
  <c r="L95" i="17"/>
  <c r="J95" i="17"/>
  <c r="AM94" i="17"/>
  <c r="AL94" i="17"/>
  <c r="AJ94" i="17"/>
  <c r="AH94" i="17"/>
  <c r="AF94" i="17"/>
  <c r="AD94" i="17"/>
  <c r="AB94" i="17"/>
  <c r="Z94" i="17"/>
  <c r="X94" i="17"/>
  <c r="V94" i="17"/>
  <c r="T94" i="17"/>
  <c r="R94" i="17"/>
  <c r="P94" i="17"/>
  <c r="N94" i="17"/>
  <c r="L94" i="17"/>
  <c r="J94" i="17"/>
  <c r="AM93" i="17"/>
  <c r="AL93" i="17"/>
  <c r="AJ93" i="17"/>
  <c r="AH93" i="17"/>
  <c r="AF93" i="17"/>
  <c r="AD93" i="17"/>
  <c r="AB93" i="17"/>
  <c r="Z93" i="17"/>
  <c r="X93" i="17"/>
  <c r="V93" i="17"/>
  <c r="T93" i="17"/>
  <c r="R93" i="17"/>
  <c r="P93" i="17"/>
  <c r="N93" i="17"/>
  <c r="L93" i="17"/>
  <c r="J93" i="17"/>
  <c r="AM92" i="17"/>
  <c r="AL92" i="17"/>
  <c r="AJ92" i="17"/>
  <c r="AH92" i="17"/>
  <c r="AF92" i="17"/>
  <c r="AD92" i="17"/>
  <c r="AB92" i="17"/>
  <c r="Z92" i="17"/>
  <c r="X92" i="17"/>
  <c r="V92" i="17"/>
  <c r="T92" i="17"/>
  <c r="R92" i="17"/>
  <c r="P92" i="17"/>
  <c r="N92" i="17"/>
  <c r="L92" i="17"/>
  <c r="J92" i="17"/>
  <c r="AM91" i="17"/>
  <c r="AL91" i="17"/>
  <c r="AJ91" i="17"/>
  <c r="AH91" i="17"/>
  <c r="AF91" i="17"/>
  <c r="AD91" i="17"/>
  <c r="AB91" i="17"/>
  <c r="Z91" i="17"/>
  <c r="X91" i="17"/>
  <c r="V91" i="17"/>
  <c r="T91" i="17"/>
  <c r="R91" i="17"/>
  <c r="P91" i="17"/>
  <c r="N91" i="17"/>
  <c r="L91" i="17"/>
  <c r="J91" i="17"/>
  <c r="AM90" i="17"/>
  <c r="AL90" i="17"/>
  <c r="AJ90" i="17"/>
  <c r="AH90" i="17"/>
  <c r="AF90" i="17"/>
  <c r="AD90" i="17"/>
  <c r="AB90" i="17"/>
  <c r="Z90" i="17"/>
  <c r="X90" i="17"/>
  <c r="V90" i="17"/>
  <c r="T90" i="17"/>
  <c r="R90" i="17"/>
  <c r="P90" i="17"/>
  <c r="N90" i="17"/>
  <c r="L90" i="17"/>
  <c r="J90" i="17"/>
  <c r="AM89" i="17"/>
  <c r="AL89" i="17"/>
  <c r="AJ89" i="17"/>
  <c r="AH89" i="17"/>
  <c r="AF89" i="17"/>
  <c r="AD89" i="17"/>
  <c r="AB89" i="17"/>
  <c r="Z89" i="17"/>
  <c r="X89" i="17"/>
  <c r="V89" i="17"/>
  <c r="T89" i="17"/>
  <c r="R89" i="17"/>
  <c r="P89" i="17"/>
  <c r="N89" i="17"/>
  <c r="L89" i="17"/>
  <c r="J89" i="17"/>
  <c r="AM88" i="17"/>
  <c r="AL88" i="17"/>
  <c r="AJ88" i="17"/>
  <c r="AH88" i="17"/>
  <c r="AF88" i="17"/>
  <c r="AD88" i="17"/>
  <c r="AB88" i="17"/>
  <c r="Z88" i="17"/>
  <c r="X88" i="17"/>
  <c r="V88" i="17"/>
  <c r="T88" i="17"/>
  <c r="R88" i="17"/>
  <c r="P88" i="17"/>
  <c r="N88" i="17"/>
  <c r="L88" i="17"/>
  <c r="J88" i="17"/>
  <c r="AO88" i="17" s="1"/>
  <c r="AP88" i="17" s="1"/>
  <c r="AM87" i="17"/>
  <c r="AL87" i="17"/>
  <c r="AJ87" i="17"/>
  <c r="AH87" i="17"/>
  <c r="AF87" i="17"/>
  <c r="AD87" i="17"/>
  <c r="AB87" i="17"/>
  <c r="Z87" i="17"/>
  <c r="X87" i="17"/>
  <c r="V87" i="17"/>
  <c r="T87" i="17"/>
  <c r="R87" i="17"/>
  <c r="P87" i="17"/>
  <c r="N87" i="17"/>
  <c r="L87" i="17"/>
  <c r="J87" i="17"/>
  <c r="AM86" i="17"/>
  <c r="AL86" i="17"/>
  <c r="AJ86" i="17"/>
  <c r="AH86" i="17"/>
  <c r="AF86" i="17"/>
  <c r="AD86" i="17"/>
  <c r="AB86" i="17"/>
  <c r="Z86" i="17"/>
  <c r="X86" i="17"/>
  <c r="V86" i="17"/>
  <c r="T86" i="17"/>
  <c r="R86" i="17"/>
  <c r="P86" i="17"/>
  <c r="N86" i="17"/>
  <c r="L86" i="17"/>
  <c r="J86" i="17"/>
  <c r="AM85" i="17"/>
  <c r="AL85" i="17"/>
  <c r="AJ85" i="17"/>
  <c r="AH85" i="17"/>
  <c r="AF85" i="17"/>
  <c r="AD85" i="17"/>
  <c r="AB85" i="17"/>
  <c r="Z85" i="17"/>
  <c r="X85" i="17"/>
  <c r="V85" i="17"/>
  <c r="T85" i="17"/>
  <c r="R85" i="17"/>
  <c r="P85" i="17"/>
  <c r="N85" i="17"/>
  <c r="L85" i="17"/>
  <c r="J85" i="17"/>
  <c r="AM84" i="17"/>
  <c r="AL84" i="17"/>
  <c r="AJ84" i="17"/>
  <c r="AH84" i="17"/>
  <c r="AF84" i="17"/>
  <c r="AD84" i="17"/>
  <c r="AB84" i="17"/>
  <c r="Z84" i="17"/>
  <c r="X84" i="17"/>
  <c r="V84" i="17"/>
  <c r="T84" i="17"/>
  <c r="R84" i="17"/>
  <c r="P84" i="17"/>
  <c r="N84" i="17"/>
  <c r="L84" i="17"/>
  <c r="J84" i="17"/>
  <c r="AM83" i="17"/>
  <c r="AL83" i="17"/>
  <c r="AJ83" i="17"/>
  <c r="AH83" i="17"/>
  <c r="AF83" i="17"/>
  <c r="AD83" i="17"/>
  <c r="AB83" i="17"/>
  <c r="Z83" i="17"/>
  <c r="X83" i="17"/>
  <c r="V83" i="17"/>
  <c r="T83" i="17"/>
  <c r="R83" i="17"/>
  <c r="P83" i="17"/>
  <c r="N83" i="17"/>
  <c r="L83" i="17"/>
  <c r="J83" i="17"/>
  <c r="AM82" i="17"/>
  <c r="AL82" i="17"/>
  <c r="AJ82" i="17"/>
  <c r="AH82" i="17"/>
  <c r="AF82" i="17"/>
  <c r="AD82" i="17"/>
  <c r="AB82" i="17"/>
  <c r="Z82" i="17"/>
  <c r="X82" i="17"/>
  <c r="V82" i="17"/>
  <c r="T82" i="17"/>
  <c r="R82" i="17"/>
  <c r="P82" i="17"/>
  <c r="N82" i="17"/>
  <c r="L82" i="17"/>
  <c r="J82" i="17"/>
  <c r="AM81" i="17"/>
  <c r="AL81" i="17"/>
  <c r="AJ81" i="17"/>
  <c r="AH81" i="17"/>
  <c r="AF81" i="17"/>
  <c r="AD81" i="17"/>
  <c r="AB81" i="17"/>
  <c r="Z81" i="17"/>
  <c r="X81" i="17"/>
  <c r="V81" i="17"/>
  <c r="T81" i="17"/>
  <c r="R81" i="17"/>
  <c r="P81" i="17"/>
  <c r="N81" i="17"/>
  <c r="L81" i="17"/>
  <c r="J81" i="17"/>
  <c r="AM80" i="17"/>
  <c r="AL80" i="17"/>
  <c r="AJ80" i="17"/>
  <c r="AH80" i="17"/>
  <c r="AF80" i="17"/>
  <c r="AD80" i="17"/>
  <c r="AB80" i="17"/>
  <c r="Z80" i="17"/>
  <c r="X80" i="17"/>
  <c r="V80" i="17"/>
  <c r="T80" i="17"/>
  <c r="R80" i="17"/>
  <c r="P80" i="17"/>
  <c r="N80" i="17"/>
  <c r="L80" i="17"/>
  <c r="J80" i="17"/>
  <c r="AM79" i="17"/>
  <c r="AL79" i="17"/>
  <c r="AJ79" i="17"/>
  <c r="AH79" i="17"/>
  <c r="AF79" i="17"/>
  <c r="AD79" i="17"/>
  <c r="AB79" i="17"/>
  <c r="Z79" i="17"/>
  <c r="X79" i="17"/>
  <c r="V79" i="17"/>
  <c r="T79" i="17"/>
  <c r="R79" i="17"/>
  <c r="P79" i="17"/>
  <c r="N79" i="17"/>
  <c r="L79" i="17"/>
  <c r="J79" i="17"/>
  <c r="AM78" i="17"/>
  <c r="AL78" i="17"/>
  <c r="AJ78" i="17"/>
  <c r="AH78" i="17"/>
  <c r="AF78" i="17"/>
  <c r="AD78" i="17"/>
  <c r="AB78" i="17"/>
  <c r="Z78" i="17"/>
  <c r="X78" i="17"/>
  <c r="V78" i="17"/>
  <c r="T78" i="17"/>
  <c r="R78" i="17"/>
  <c r="P78" i="17"/>
  <c r="N78" i="17"/>
  <c r="L78" i="17"/>
  <c r="J78" i="17"/>
  <c r="AM77" i="17"/>
  <c r="AL77" i="17"/>
  <c r="AJ77" i="17"/>
  <c r="AH77" i="17"/>
  <c r="AF77" i="17"/>
  <c r="AD77" i="17"/>
  <c r="AB77" i="17"/>
  <c r="Z77" i="17"/>
  <c r="X77" i="17"/>
  <c r="V77" i="17"/>
  <c r="T77" i="17"/>
  <c r="R77" i="17"/>
  <c r="P77" i="17"/>
  <c r="N77" i="17"/>
  <c r="L77" i="17"/>
  <c r="J77" i="17"/>
  <c r="AM76" i="17"/>
  <c r="AL76" i="17"/>
  <c r="AJ76" i="17"/>
  <c r="AH76" i="17"/>
  <c r="AF76" i="17"/>
  <c r="AD76" i="17"/>
  <c r="AB76" i="17"/>
  <c r="Z76" i="17"/>
  <c r="X76" i="17"/>
  <c r="V76" i="17"/>
  <c r="T76" i="17"/>
  <c r="R76" i="17"/>
  <c r="P76" i="17"/>
  <c r="N76" i="17"/>
  <c r="L76" i="17"/>
  <c r="J76" i="17"/>
  <c r="AM75" i="17"/>
  <c r="AL75" i="17"/>
  <c r="AJ75" i="17"/>
  <c r="AH75" i="17"/>
  <c r="AF75" i="17"/>
  <c r="AD75" i="17"/>
  <c r="AB75" i="17"/>
  <c r="Z75" i="17"/>
  <c r="X75" i="17"/>
  <c r="V75" i="17"/>
  <c r="T75" i="17"/>
  <c r="R75" i="17"/>
  <c r="P75" i="17"/>
  <c r="N75" i="17"/>
  <c r="L75" i="17"/>
  <c r="J75" i="17"/>
  <c r="AM74" i="17"/>
  <c r="AL74" i="17"/>
  <c r="AJ74" i="17"/>
  <c r="AH74" i="17"/>
  <c r="AF74" i="17"/>
  <c r="AD74" i="17"/>
  <c r="AB74" i="17"/>
  <c r="Z74" i="17"/>
  <c r="X74" i="17"/>
  <c r="V74" i="17"/>
  <c r="T74" i="17"/>
  <c r="R74" i="17"/>
  <c r="P74" i="17"/>
  <c r="N74" i="17"/>
  <c r="L74" i="17"/>
  <c r="J74" i="17"/>
  <c r="AM73" i="17"/>
  <c r="AL73" i="17"/>
  <c r="AJ73" i="17"/>
  <c r="AH73" i="17"/>
  <c r="AF73" i="17"/>
  <c r="AD73" i="17"/>
  <c r="AB73" i="17"/>
  <c r="Z73" i="17"/>
  <c r="X73" i="17"/>
  <c r="V73" i="17"/>
  <c r="T73" i="17"/>
  <c r="R73" i="17"/>
  <c r="P73" i="17"/>
  <c r="N73" i="17"/>
  <c r="L73" i="17"/>
  <c r="J73" i="17"/>
  <c r="AL72" i="17"/>
  <c r="AJ72" i="17"/>
  <c r="AH72" i="17"/>
  <c r="AF72" i="17"/>
  <c r="AD72" i="17"/>
  <c r="AB72" i="17"/>
  <c r="Z72" i="17"/>
  <c r="X72" i="17"/>
  <c r="V72" i="17"/>
  <c r="T72" i="17"/>
  <c r="R72" i="17"/>
  <c r="P72" i="17"/>
  <c r="N72" i="17"/>
  <c r="L72" i="17"/>
  <c r="J72" i="17"/>
  <c r="AM71" i="17"/>
  <c r="AL71" i="17"/>
  <c r="AJ71" i="17"/>
  <c r="AH71" i="17"/>
  <c r="AF71" i="17"/>
  <c r="AD71" i="17"/>
  <c r="AB71" i="17"/>
  <c r="Z71" i="17"/>
  <c r="X71" i="17"/>
  <c r="V71" i="17"/>
  <c r="T71" i="17"/>
  <c r="R71" i="17"/>
  <c r="P71" i="17"/>
  <c r="N71" i="17"/>
  <c r="L71" i="17"/>
  <c r="J71" i="17"/>
  <c r="AO71" i="17" s="1"/>
  <c r="AP71" i="17" s="1"/>
  <c r="AM70" i="17"/>
  <c r="AL70" i="17"/>
  <c r="AJ70" i="17"/>
  <c r="AH70" i="17"/>
  <c r="AF70" i="17"/>
  <c r="AD70" i="17"/>
  <c r="AB70" i="17"/>
  <c r="Z70" i="17"/>
  <c r="X70" i="17"/>
  <c r="V70" i="17"/>
  <c r="T70" i="17"/>
  <c r="R70" i="17"/>
  <c r="P70" i="17"/>
  <c r="N70" i="17"/>
  <c r="L70" i="17"/>
  <c r="J70" i="17"/>
  <c r="AM69" i="17"/>
  <c r="AL69" i="17"/>
  <c r="AJ69" i="17"/>
  <c r="AH69" i="17"/>
  <c r="AF69" i="17"/>
  <c r="AD69" i="17"/>
  <c r="AB69" i="17"/>
  <c r="Z69" i="17"/>
  <c r="X69" i="17"/>
  <c r="V69" i="17"/>
  <c r="T69" i="17"/>
  <c r="R69" i="17"/>
  <c r="P69" i="17"/>
  <c r="N69" i="17"/>
  <c r="L69" i="17"/>
  <c r="J69" i="17"/>
  <c r="AM68" i="17"/>
  <c r="AL68" i="17"/>
  <c r="AJ68" i="17"/>
  <c r="AH68" i="17"/>
  <c r="AF68" i="17"/>
  <c r="AD68" i="17"/>
  <c r="AB68" i="17"/>
  <c r="Z68" i="17"/>
  <c r="X68" i="17"/>
  <c r="V68" i="17"/>
  <c r="T68" i="17"/>
  <c r="R68" i="17"/>
  <c r="P68" i="17"/>
  <c r="N68" i="17"/>
  <c r="L68" i="17"/>
  <c r="J68" i="17"/>
  <c r="AM67" i="17"/>
  <c r="AL67" i="17"/>
  <c r="AJ67" i="17"/>
  <c r="AH67" i="17"/>
  <c r="AF67" i="17"/>
  <c r="AD67" i="17"/>
  <c r="AB67" i="17"/>
  <c r="Z67" i="17"/>
  <c r="X67" i="17"/>
  <c r="V67" i="17"/>
  <c r="T67" i="17"/>
  <c r="R67" i="17"/>
  <c r="P67" i="17"/>
  <c r="N67" i="17"/>
  <c r="L67" i="17"/>
  <c r="J67" i="17"/>
  <c r="AM66" i="17"/>
  <c r="AL66" i="17"/>
  <c r="AJ66" i="17"/>
  <c r="AH66" i="17"/>
  <c r="AF66" i="17"/>
  <c r="AD66" i="17"/>
  <c r="AB66" i="17"/>
  <c r="Z66" i="17"/>
  <c r="X66" i="17"/>
  <c r="V66" i="17"/>
  <c r="T66" i="17"/>
  <c r="R66" i="17"/>
  <c r="P66" i="17"/>
  <c r="N66" i="17"/>
  <c r="L66" i="17"/>
  <c r="J66" i="17"/>
  <c r="AM65" i="17"/>
  <c r="AL65" i="17"/>
  <c r="AJ65" i="17"/>
  <c r="AH65" i="17"/>
  <c r="AF65" i="17"/>
  <c r="AD65" i="17"/>
  <c r="AB65" i="17"/>
  <c r="Z65" i="17"/>
  <c r="X65" i="17"/>
  <c r="V65" i="17"/>
  <c r="T65" i="17"/>
  <c r="R65" i="17"/>
  <c r="P65" i="17"/>
  <c r="N65" i="17"/>
  <c r="L65" i="17"/>
  <c r="J65" i="17"/>
  <c r="AM64" i="17"/>
  <c r="AL64" i="17"/>
  <c r="AJ64" i="17"/>
  <c r="AH64" i="17"/>
  <c r="AF64" i="17"/>
  <c r="AD64" i="17"/>
  <c r="AB64" i="17"/>
  <c r="Z64" i="17"/>
  <c r="X64" i="17"/>
  <c r="V64" i="17"/>
  <c r="T64" i="17"/>
  <c r="R64" i="17"/>
  <c r="P64" i="17"/>
  <c r="N64" i="17"/>
  <c r="L64" i="17"/>
  <c r="J64" i="17"/>
  <c r="AM63" i="17"/>
  <c r="AL63" i="17"/>
  <c r="AJ63" i="17"/>
  <c r="AH63" i="17"/>
  <c r="AF63" i="17"/>
  <c r="AD63" i="17"/>
  <c r="AB63" i="17"/>
  <c r="Z63" i="17"/>
  <c r="X63" i="17"/>
  <c r="V63" i="17"/>
  <c r="T63" i="17"/>
  <c r="R63" i="17"/>
  <c r="P63" i="17"/>
  <c r="N63" i="17"/>
  <c r="L63" i="17"/>
  <c r="J63" i="17"/>
  <c r="AM62" i="17"/>
  <c r="AL62" i="17"/>
  <c r="AJ62" i="17"/>
  <c r="AH62" i="17"/>
  <c r="AF62" i="17"/>
  <c r="AD62" i="17"/>
  <c r="AB62" i="17"/>
  <c r="Z62" i="17"/>
  <c r="X62" i="17"/>
  <c r="V62" i="17"/>
  <c r="T62" i="17"/>
  <c r="R62" i="17"/>
  <c r="P62" i="17"/>
  <c r="N62" i="17"/>
  <c r="L62" i="17"/>
  <c r="J62" i="17"/>
  <c r="AM61" i="17"/>
  <c r="AL61" i="17"/>
  <c r="AJ61" i="17"/>
  <c r="AH61" i="17"/>
  <c r="AF61" i="17"/>
  <c r="AD61" i="17"/>
  <c r="AB61" i="17"/>
  <c r="Z61" i="17"/>
  <c r="X61" i="17"/>
  <c r="V61" i="17"/>
  <c r="T61" i="17"/>
  <c r="R61" i="17"/>
  <c r="P61" i="17"/>
  <c r="N61" i="17"/>
  <c r="L61" i="17"/>
  <c r="J61" i="17"/>
  <c r="AM60" i="17"/>
  <c r="AL60" i="17"/>
  <c r="AJ60" i="17"/>
  <c r="AH60" i="17"/>
  <c r="AF60" i="17"/>
  <c r="AD60" i="17"/>
  <c r="AB60" i="17"/>
  <c r="Z60" i="17"/>
  <c r="X60" i="17"/>
  <c r="V60" i="17"/>
  <c r="T60" i="17"/>
  <c r="R60" i="17"/>
  <c r="P60" i="17"/>
  <c r="N60" i="17"/>
  <c r="L60" i="17"/>
  <c r="J60" i="17"/>
  <c r="AM59" i="17"/>
  <c r="AL59" i="17"/>
  <c r="AJ59" i="17"/>
  <c r="AH59" i="17"/>
  <c r="AF59" i="17"/>
  <c r="AD59" i="17"/>
  <c r="AB59" i="17"/>
  <c r="Z59" i="17"/>
  <c r="X59" i="17"/>
  <c r="V59" i="17"/>
  <c r="T59" i="17"/>
  <c r="R59" i="17"/>
  <c r="P59" i="17"/>
  <c r="N59" i="17"/>
  <c r="L59" i="17"/>
  <c r="J59" i="17"/>
  <c r="AM58" i="17"/>
  <c r="AL58" i="17"/>
  <c r="AJ58" i="17"/>
  <c r="AH58" i="17"/>
  <c r="AF58" i="17"/>
  <c r="AD58" i="17"/>
  <c r="AB58" i="17"/>
  <c r="Z58" i="17"/>
  <c r="X58" i="17"/>
  <c r="V58" i="17"/>
  <c r="T58" i="17"/>
  <c r="R58" i="17"/>
  <c r="P58" i="17"/>
  <c r="N58" i="17"/>
  <c r="L58" i="17"/>
  <c r="J58" i="17"/>
  <c r="AM57" i="17"/>
  <c r="AL57" i="17"/>
  <c r="AJ57" i="17"/>
  <c r="AH57" i="17"/>
  <c r="AF57" i="17"/>
  <c r="AD57" i="17"/>
  <c r="AB57" i="17"/>
  <c r="Z57" i="17"/>
  <c r="X57" i="17"/>
  <c r="V57" i="17"/>
  <c r="T57" i="17"/>
  <c r="R57" i="17"/>
  <c r="P57" i="17"/>
  <c r="N57" i="17"/>
  <c r="L57" i="17"/>
  <c r="J57" i="17"/>
  <c r="AM56" i="17"/>
  <c r="AL56" i="17"/>
  <c r="AJ56" i="17"/>
  <c r="AH56" i="17"/>
  <c r="AF56" i="17"/>
  <c r="AD56" i="17"/>
  <c r="AB56" i="17"/>
  <c r="Z56" i="17"/>
  <c r="X56" i="17"/>
  <c r="V56" i="17"/>
  <c r="T56" i="17"/>
  <c r="R56" i="17"/>
  <c r="P56" i="17"/>
  <c r="N56" i="17"/>
  <c r="L56" i="17"/>
  <c r="J56" i="17"/>
  <c r="AM55" i="17"/>
  <c r="AL55" i="17"/>
  <c r="AJ55" i="17"/>
  <c r="AH55" i="17"/>
  <c r="AF55" i="17"/>
  <c r="AD55" i="17"/>
  <c r="AB55" i="17"/>
  <c r="Z55" i="17"/>
  <c r="X55" i="17"/>
  <c r="V55" i="17"/>
  <c r="T55" i="17"/>
  <c r="R55" i="17"/>
  <c r="P55" i="17"/>
  <c r="N55" i="17"/>
  <c r="L55" i="17"/>
  <c r="J55" i="17"/>
  <c r="AM54" i="17"/>
  <c r="AL54" i="17"/>
  <c r="AJ54" i="17"/>
  <c r="AH54" i="17"/>
  <c r="AF54" i="17"/>
  <c r="AD54" i="17"/>
  <c r="AB54" i="17"/>
  <c r="Z54" i="17"/>
  <c r="X54" i="17"/>
  <c r="V54" i="17"/>
  <c r="T54" i="17"/>
  <c r="R54" i="17"/>
  <c r="P54" i="17"/>
  <c r="N54" i="17"/>
  <c r="L54" i="17"/>
  <c r="J54" i="17"/>
  <c r="AM53" i="17"/>
  <c r="AL53" i="17"/>
  <c r="AJ53" i="17"/>
  <c r="AH53" i="17"/>
  <c r="AF53" i="17"/>
  <c r="AD53" i="17"/>
  <c r="AB53" i="17"/>
  <c r="Z53" i="17"/>
  <c r="X53" i="17"/>
  <c r="V53" i="17"/>
  <c r="T53" i="17"/>
  <c r="R53" i="17"/>
  <c r="P53" i="17"/>
  <c r="N53" i="17"/>
  <c r="L53" i="17"/>
  <c r="J53" i="17"/>
  <c r="AO53" i="17" s="1"/>
  <c r="AP53" i="17" s="1"/>
  <c r="AM52" i="17"/>
  <c r="AL52" i="17"/>
  <c r="AJ52" i="17"/>
  <c r="AH52" i="17"/>
  <c r="AF52" i="17"/>
  <c r="AD52" i="17"/>
  <c r="AB52" i="17"/>
  <c r="Z52" i="17"/>
  <c r="X52" i="17"/>
  <c r="V52" i="17"/>
  <c r="T52" i="17"/>
  <c r="R52" i="17"/>
  <c r="P52" i="17"/>
  <c r="N52" i="17"/>
  <c r="L52" i="17"/>
  <c r="J52" i="17"/>
  <c r="AM51" i="17"/>
  <c r="AL51" i="17"/>
  <c r="AJ51" i="17"/>
  <c r="AH51" i="17"/>
  <c r="AF51" i="17"/>
  <c r="AD51" i="17"/>
  <c r="AB51" i="17"/>
  <c r="Z51" i="17"/>
  <c r="X51" i="17"/>
  <c r="V51" i="17"/>
  <c r="T51" i="17"/>
  <c r="R51" i="17"/>
  <c r="P51" i="17"/>
  <c r="N51" i="17"/>
  <c r="L51" i="17"/>
  <c r="J51" i="17"/>
  <c r="AM50" i="17"/>
  <c r="AL50" i="17"/>
  <c r="AJ50" i="17"/>
  <c r="AH50" i="17"/>
  <c r="AF50" i="17"/>
  <c r="AD50" i="17"/>
  <c r="AB50" i="17"/>
  <c r="Z50" i="17"/>
  <c r="X50" i="17"/>
  <c r="V50" i="17"/>
  <c r="T50" i="17"/>
  <c r="R50" i="17"/>
  <c r="P50" i="17"/>
  <c r="N50" i="17"/>
  <c r="L50" i="17"/>
  <c r="J50" i="17"/>
  <c r="AO50" i="17" s="1"/>
  <c r="AP50" i="17" s="1"/>
  <c r="AM49" i="17"/>
  <c r="AL49" i="17"/>
  <c r="AJ49" i="17"/>
  <c r="AH49" i="17"/>
  <c r="AF49" i="17"/>
  <c r="AD49" i="17"/>
  <c r="AB49" i="17"/>
  <c r="Z49" i="17"/>
  <c r="X49" i="17"/>
  <c r="V49" i="17"/>
  <c r="T49" i="17"/>
  <c r="R49" i="17"/>
  <c r="P49" i="17"/>
  <c r="N49" i="17"/>
  <c r="L49" i="17"/>
  <c r="J49" i="17"/>
  <c r="AM48" i="17"/>
  <c r="AL48" i="17"/>
  <c r="AJ48" i="17"/>
  <c r="AH48" i="17"/>
  <c r="AF48" i="17"/>
  <c r="AD48" i="17"/>
  <c r="AB48" i="17"/>
  <c r="Z48" i="17"/>
  <c r="X48" i="17"/>
  <c r="V48" i="17"/>
  <c r="T48" i="17"/>
  <c r="R48" i="17"/>
  <c r="P48" i="17"/>
  <c r="N48" i="17"/>
  <c r="L48" i="17"/>
  <c r="J48" i="17"/>
  <c r="AM47" i="17"/>
  <c r="AL47" i="17"/>
  <c r="AJ47" i="17"/>
  <c r="AH47" i="17"/>
  <c r="AF47" i="17"/>
  <c r="AD47" i="17"/>
  <c r="AB47" i="17"/>
  <c r="Z47" i="17"/>
  <c r="X47" i="17"/>
  <c r="V47" i="17"/>
  <c r="T47" i="17"/>
  <c r="R47" i="17"/>
  <c r="P47" i="17"/>
  <c r="N47" i="17"/>
  <c r="L47" i="17"/>
  <c r="J47" i="17"/>
  <c r="AM46" i="17"/>
  <c r="AL46" i="17"/>
  <c r="AJ46" i="17"/>
  <c r="AH46" i="17"/>
  <c r="AF46" i="17"/>
  <c r="AD46" i="17"/>
  <c r="AB46" i="17"/>
  <c r="Z46" i="17"/>
  <c r="X46" i="17"/>
  <c r="V46" i="17"/>
  <c r="T46" i="17"/>
  <c r="R46" i="17"/>
  <c r="P46" i="17"/>
  <c r="N46" i="17"/>
  <c r="L46" i="17"/>
  <c r="J46" i="17"/>
  <c r="AM45" i="17"/>
  <c r="AL45" i="17"/>
  <c r="AJ45" i="17"/>
  <c r="AH45" i="17"/>
  <c r="AF45" i="17"/>
  <c r="AD45" i="17"/>
  <c r="AB45" i="17"/>
  <c r="Z45" i="17"/>
  <c r="X45" i="17"/>
  <c r="V45" i="17"/>
  <c r="T45" i="17"/>
  <c r="R45" i="17"/>
  <c r="P45" i="17"/>
  <c r="N45" i="17"/>
  <c r="L45" i="17"/>
  <c r="J45" i="17"/>
  <c r="AM44" i="17"/>
  <c r="AL44" i="17"/>
  <c r="AJ44" i="17"/>
  <c r="AH44" i="17"/>
  <c r="AF44" i="17"/>
  <c r="AD44" i="17"/>
  <c r="AB44" i="17"/>
  <c r="Z44" i="17"/>
  <c r="X44" i="17"/>
  <c r="V44" i="17"/>
  <c r="T44" i="17"/>
  <c r="R44" i="17"/>
  <c r="P44" i="17"/>
  <c r="N44" i="17"/>
  <c r="L44" i="17"/>
  <c r="J44" i="17"/>
  <c r="AM43" i="17"/>
  <c r="AL43" i="17"/>
  <c r="AJ43" i="17"/>
  <c r="AH43" i="17"/>
  <c r="AF43" i="17"/>
  <c r="AD43" i="17"/>
  <c r="AB43" i="17"/>
  <c r="Z43" i="17"/>
  <c r="X43" i="17"/>
  <c r="V43" i="17"/>
  <c r="T43" i="17"/>
  <c r="R43" i="17"/>
  <c r="P43" i="17"/>
  <c r="N43" i="17"/>
  <c r="L43" i="17"/>
  <c r="J43" i="17"/>
  <c r="AM42" i="17"/>
  <c r="AL42" i="17"/>
  <c r="AJ42" i="17"/>
  <c r="AH42" i="17"/>
  <c r="AF42" i="17"/>
  <c r="AD42" i="17"/>
  <c r="AB42" i="17"/>
  <c r="Z42" i="17"/>
  <c r="X42" i="17"/>
  <c r="V42" i="17"/>
  <c r="T42" i="17"/>
  <c r="R42" i="17"/>
  <c r="P42" i="17"/>
  <c r="N42" i="17"/>
  <c r="L42" i="17"/>
  <c r="J42" i="17"/>
  <c r="AM41" i="17"/>
  <c r="AL41" i="17"/>
  <c r="AJ41" i="17"/>
  <c r="AH41" i="17"/>
  <c r="AF41" i="17"/>
  <c r="AD41" i="17"/>
  <c r="AB41" i="17"/>
  <c r="Z41" i="17"/>
  <c r="X41" i="17"/>
  <c r="V41" i="17"/>
  <c r="T41" i="17"/>
  <c r="R41" i="17"/>
  <c r="P41" i="17"/>
  <c r="N41" i="17"/>
  <c r="L41" i="17"/>
  <c r="J41" i="17"/>
  <c r="AM40" i="17"/>
  <c r="AL40" i="17"/>
  <c r="AJ40" i="17"/>
  <c r="AH40" i="17"/>
  <c r="AF40" i="17"/>
  <c r="AD40" i="17"/>
  <c r="AB40" i="17"/>
  <c r="Z40" i="17"/>
  <c r="X40" i="17"/>
  <c r="V40" i="17"/>
  <c r="T40" i="17"/>
  <c r="R40" i="17"/>
  <c r="P40" i="17"/>
  <c r="N40" i="17"/>
  <c r="L40" i="17"/>
  <c r="J40" i="17"/>
  <c r="AM39" i="17"/>
  <c r="AL39" i="17"/>
  <c r="AJ39" i="17"/>
  <c r="AH39" i="17"/>
  <c r="AF39" i="17"/>
  <c r="AD39" i="17"/>
  <c r="AB39" i="17"/>
  <c r="Z39" i="17"/>
  <c r="X39" i="17"/>
  <c r="V39" i="17"/>
  <c r="T39" i="17"/>
  <c r="R39" i="17"/>
  <c r="P39" i="17"/>
  <c r="N39" i="17"/>
  <c r="L39" i="17"/>
  <c r="J39" i="17"/>
  <c r="AM38" i="17"/>
  <c r="AL38" i="17"/>
  <c r="AJ38" i="17"/>
  <c r="AH38" i="17"/>
  <c r="AF38" i="17"/>
  <c r="AD38" i="17"/>
  <c r="AB38" i="17"/>
  <c r="Z38" i="17"/>
  <c r="X38" i="17"/>
  <c r="V38" i="17"/>
  <c r="T38" i="17"/>
  <c r="R38" i="17"/>
  <c r="P38" i="17"/>
  <c r="N38" i="17"/>
  <c r="L38" i="17"/>
  <c r="J38" i="17"/>
  <c r="AO38" i="17" s="1"/>
  <c r="AP38" i="17" s="1"/>
  <c r="AM37" i="17"/>
  <c r="AL37" i="17"/>
  <c r="AJ37" i="17"/>
  <c r="AH37" i="17"/>
  <c r="AF37" i="17"/>
  <c r="AD37" i="17"/>
  <c r="AB37" i="17"/>
  <c r="Z37" i="17"/>
  <c r="X37" i="17"/>
  <c r="V37" i="17"/>
  <c r="T37" i="17"/>
  <c r="R37" i="17"/>
  <c r="P37" i="17"/>
  <c r="N37" i="17"/>
  <c r="L37" i="17"/>
  <c r="J37" i="17"/>
  <c r="AM36" i="17"/>
  <c r="AL36" i="17"/>
  <c r="AJ36" i="17"/>
  <c r="AH36" i="17"/>
  <c r="AF36" i="17"/>
  <c r="AD36" i="17"/>
  <c r="AB36" i="17"/>
  <c r="Z36" i="17"/>
  <c r="X36" i="17"/>
  <c r="V36" i="17"/>
  <c r="T36" i="17"/>
  <c r="R36" i="17"/>
  <c r="P36" i="17"/>
  <c r="N36" i="17"/>
  <c r="L36" i="17"/>
  <c r="J36" i="17"/>
  <c r="AM35" i="17"/>
  <c r="AL35" i="17"/>
  <c r="AJ35" i="17"/>
  <c r="AH35" i="17"/>
  <c r="AF35" i="17"/>
  <c r="AD35" i="17"/>
  <c r="AB35" i="17"/>
  <c r="Z35" i="17"/>
  <c r="X35" i="17"/>
  <c r="V35" i="17"/>
  <c r="T35" i="17"/>
  <c r="R35" i="17"/>
  <c r="P35" i="17"/>
  <c r="N35" i="17"/>
  <c r="L35" i="17"/>
  <c r="J35" i="17"/>
  <c r="AM34" i="17"/>
  <c r="AL34" i="17"/>
  <c r="AJ34" i="17"/>
  <c r="AH34" i="17"/>
  <c r="AF34" i="17"/>
  <c r="AD34" i="17"/>
  <c r="AB34" i="17"/>
  <c r="Z34" i="17"/>
  <c r="X34" i="17"/>
  <c r="V34" i="17"/>
  <c r="T34" i="17"/>
  <c r="R34" i="17"/>
  <c r="P34" i="17"/>
  <c r="N34" i="17"/>
  <c r="L34" i="17"/>
  <c r="J34" i="17"/>
  <c r="AM33" i="17"/>
  <c r="AL33" i="17"/>
  <c r="AJ33" i="17"/>
  <c r="AH33" i="17"/>
  <c r="AF33" i="17"/>
  <c r="AD33" i="17"/>
  <c r="AB33" i="17"/>
  <c r="Z33" i="17"/>
  <c r="X33" i="17"/>
  <c r="V33" i="17"/>
  <c r="T33" i="17"/>
  <c r="R33" i="17"/>
  <c r="P33" i="17"/>
  <c r="N33" i="17"/>
  <c r="L33" i="17"/>
  <c r="J33" i="17"/>
  <c r="AM32" i="17"/>
  <c r="AL32" i="17"/>
  <c r="AJ32" i="17"/>
  <c r="AH32" i="17"/>
  <c r="AF32" i="17"/>
  <c r="AD32" i="17"/>
  <c r="AB32" i="17"/>
  <c r="Z32" i="17"/>
  <c r="X32" i="17"/>
  <c r="V32" i="17"/>
  <c r="T32" i="17"/>
  <c r="R32" i="17"/>
  <c r="P32" i="17"/>
  <c r="N32" i="17"/>
  <c r="L32" i="17"/>
  <c r="J32" i="17"/>
  <c r="AM31" i="17"/>
  <c r="AL31" i="17"/>
  <c r="AJ31" i="17"/>
  <c r="AH31" i="17"/>
  <c r="AF31" i="17"/>
  <c r="AD31" i="17"/>
  <c r="AB31" i="17"/>
  <c r="Z31" i="17"/>
  <c r="X31" i="17"/>
  <c r="V31" i="17"/>
  <c r="T31" i="17"/>
  <c r="R31" i="17"/>
  <c r="P31" i="17"/>
  <c r="N31" i="17"/>
  <c r="L31" i="17"/>
  <c r="J31" i="17"/>
  <c r="AM30" i="17"/>
  <c r="AL30" i="17"/>
  <c r="AJ30" i="17"/>
  <c r="AH30" i="17"/>
  <c r="AF30" i="17"/>
  <c r="AD30" i="17"/>
  <c r="AB30" i="17"/>
  <c r="Z30" i="17"/>
  <c r="X30" i="17"/>
  <c r="V30" i="17"/>
  <c r="T30" i="17"/>
  <c r="R30" i="17"/>
  <c r="P30" i="17"/>
  <c r="N30" i="17"/>
  <c r="L30" i="17"/>
  <c r="J30" i="17"/>
  <c r="AM29" i="17"/>
  <c r="AL29" i="17"/>
  <c r="AJ29" i="17"/>
  <c r="AH29" i="17"/>
  <c r="AF29" i="17"/>
  <c r="AD29" i="17"/>
  <c r="AB29" i="17"/>
  <c r="Z29" i="17"/>
  <c r="X29" i="17"/>
  <c r="V29" i="17"/>
  <c r="T29" i="17"/>
  <c r="R29" i="17"/>
  <c r="P29" i="17"/>
  <c r="N29" i="17"/>
  <c r="L29" i="17"/>
  <c r="J29" i="17"/>
  <c r="AM28" i="17"/>
  <c r="AL28" i="17"/>
  <c r="AJ28" i="17"/>
  <c r="AH28" i="17"/>
  <c r="AF28" i="17"/>
  <c r="AD28" i="17"/>
  <c r="AB28" i="17"/>
  <c r="Z28" i="17"/>
  <c r="X28" i="17"/>
  <c r="V28" i="17"/>
  <c r="T28" i="17"/>
  <c r="R28" i="17"/>
  <c r="P28" i="17"/>
  <c r="N28" i="17"/>
  <c r="L28" i="17"/>
  <c r="J28" i="17"/>
  <c r="AL27" i="17"/>
  <c r="AJ27" i="17"/>
  <c r="AH27" i="17"/>
  <c r="AF27" i="17"/>
  <c r="AD27" i="17"/>
  <c r="AB27" i="17"/>
  <c r="Z27" i="17"/>
  <c r="X27" i="17"/>
  <c r="V27" i="17"/>
  <c r="T27" i="17"/>
  <c r="R27" i="17"/>
  <c r="P27" i="17"/>
  <c r="N27" i="17"/>
  <c r="L27" i="17"/>
  <c r="J27" i="17"/>
  <c r="AM26" i="17"/>
  <c r="AL26" i="17"/>
  <c r="AJ26" i="17"/>
  <c r="AH26" i="17"/>
  <c r="AF26" i="17"/>
  <c r="AD26" i="17"/>
  <c r="AB26" i="17"/>
  <c r="Z26" i="17"/>
  <c r="X26" i="17"/>
  <c r="V26" i="17"/>
  <c r="T26" i="17"/>
  <c r="R26" i="17"/>
  <c r="P26" i="17"/>
  <c r="N26" i="17"/>
  <c r="L26" i="17"/>
  <c r="J26" i="17"/>
  <c r="AM25" i="17"/>
  <c r="AL25" i="17"/>
  <c r="AJ25" i="17"/>
  <c r="AH25" i="17"/>
  <c r="AF25" i="17"/>
  <c r="AD25" i="17"/>
  <c r="AB25" i="17"/>
  <c r="Z25" i="17"/>
  <c r="X25" i="17"/>
  <c r="V25" i="17"/>
  <c r="T25" i="17"/>
  <c r="R25" i="17"/>
  <c r="P25" i="17"/>
  <c r="N25" i="17"/>
  <c r="L25" i="17"/>
  <c r="J25" i="17"/>
  <c r="AM24" i="17"/>
  <c r="AL24" i="17"/>
  <c r="AJ24" i="17"/>
  <c r="AH24" i="17"/>
  <c r="AF24" i="17"/>
  <c r="AD24" i="17"/>
  <c r="AB24" i="17"/>
  <c r="Z24" i="17"/>
  <c r="X24" i="17"/>
  <c r="V24" i="17"/>
  <c r="T24" i="17"/>
  <c r="R24" i="17"/>
  <c r="P24" i="17"/>
  <c r="N24" i="17"/>
  <c r="L24" i="17"/>
  <c r="J24" i="17"/>
  <c r="AM23" i="17"/>
  <c r="AL23" i="17"/>
  <c r="AJ23" i="17"/>
  <c r="AH23" i="17"/>
  <c r="AF23" i="17"/>
  <c r="AD23" i="17"/>
  <c r="AB23" i="17"/>
  <c r="Z23" i="17"/>
  <c r="X23" i="17"/>
  <c r="V23" i="17"/>
  <c r="T23" i="17"/>
  <c r="R23" i="17"/>
  <c r="P23" i="17"/>
  <c r="N23" i="17"/>
  <c r="L23" i="17"/>
  <c r="J23" i="17"/>
  <c r="AM22" i="17"/>
  <c r="AL22" i="17"/>
  <c r="AJ22" i="17"/>
  <c r="AH22" i="17"/>
  <c r="AF22" i="17"/>
  <c r="AD22" i="17"/>
  <c r="AB22" i="17"/>
  <c r="Z22" i="17"/>
  <c r="X22" i="17"/>
  <c r="V22" i="17"/>
  <c r="T22" i="17"/>
  <c r="R22" i="17"/>
  <c r="P22" i="17"/>
  <c r="N22" i="17"/>
  <c r="L22" i="17"/>
  <c r="J22" i="17"/>
  <c r="AM21" i="17"/>
  <c r="AL21" i="17"/>
  <c r="AJ21" i="17"/>
  <c r="AH21" i="17"/>
  <c r="AF21" i="17"/>
  <c r="AD21" i="17"/>
  <c r="AB21" i="17"/>
  <c r="Z21" i="17"/>
  <c r="X21" i="17"/>
  <c r="V21" i="17"/>
  <c r="T21" i="17"/>
  <c r="R21" i="17"/>
  <c r="P21" i="17"/>
  <c r="N21" i="17"/>
  <c r="L21" i="17"/>
  <c r="J21" i="17"/>
  <c r="AM20" i="17"/>
  <c r="AL20" i="17"/>
  <c r="AJ20" i="17"/>
  <c r="AH20" i="17"/>
  <c r="AF20" i="17"/>
  <c r="AD20" i="17"/>
  <c r="AB20" i="17"/>
  <c r="Z20" i="17"/>
  <c r="X20" i="17"/>
  <c r="V20" i="17"/>
  <c r="T20" i="17"/>
  <c r="R20" i="17"/>
  <c r="P20" i="17"/>
  <c r="N20" i="17"/>
  <c r="L20" i="17"/>
  <c r="J20" i="17"/>
  <c r="AM19" i="17"/>
  <c r="AL19" i="17"/>
  <c r="AJ19" i="17"/>
  <c r="AH19" i="17"/>
  <c r="AF19" i="17"/>
  <c r="AD19" i="17"/>
  <c r="AB19" i="17"/>
  <c r="Z19" i="17"/>
  <c r="X19" i="17"/>
  <c r="V19" i="17"/>
  <c r="T19" i="17"/>
  <c r="R19" i="17"/>
  <c r="P19" i="17"/>
  <c r="N19" i="17"/>
  <c r="L19" i="17"/>
  <c r="J19" i="17"/>
  <c r="AM18" i="17"/>
  <c r="AL18" i="17"/>
  <c r="AJ18" i="17"/>
  <c r="AH18" i="17"/>
  <c r="AF18" i="17"/>
  <c r="AD18" i="17"/>
  <c r="AB18" i="17"/>
  <c r="Z18" i="17"/>
  <c r="X18" i="17"/>
  <c r="V18" i="17"/>
  <c r="T18" i="17"/>
  <c r="R18" i="17"/>
  <c r="P18" i="17"/>
  <c r="N18" i="17"/>
  <c r="L18" i="17"/>
  <c r="J18" i="17"/>
  <c r="AM17" i="17"/>
  <c r="AL17" i="17"/>
  <c r="AJ17" i="17"/>
  <c r="AH17" i="17"/>
  <c r="AF17" i="17"/>
  <c r="AD17" i="17"/>
  <c r="AB17" i="17"/>
  <c r="Z17" i="17"/>
  <c r="X17" i="17"/>
  <c r="V17" i="17"/>
  <c r="T17" i="17"/>
  <c r="R17" i="17"/>
  <c r="P17" i="17"/>
  <c r="N17" i="17"/>
  <c r="L17" i="17"/>
  <c r="J17" i="17"/>
  <c r="AM16" i="17"/>
  <c r="AL16" i="17"/>
  <c r="AJ16" i="17"/>
  <c r="AH16" i="17"/>
  <c r="AF16" i="17"/>
  <c r="AD16" i="17"/>
  <c r="AB16" i="17"/>
  <c r="Z16" i="17"/>
  <c r="X16" i="17"/>
  <c r="V16" i="17"/>
  <c r="T16" i="17"/>
  <c r="R16" i="17"/>
  <c r="P16" i="17"/>
  <c r="N16" i="17"/>
  <c r="L16" i="17"/>
  <c r="J16" i="17"/>
  <c r="AM15" i="17"/>
  <c r="AL15" i="17"/>
  <c r="AJ15" i="17"/>
  <c r="AH15" i="17"/>
  <c r="AF15" i="17"/>
  <c r="AD15" i="17"/>
  <c r="AB15" i="17"/>
  <c r="Z15" i="17"/>
  <c r="X15" i="17"/>
  <c r="V15" i="17"/>
  <c r="T15" i="17"/>
  <c r="R15" i="17"/>
  <c r="P15" i="17"/>
  <c r="N15" i="17"/>
  <c r="L15" i="17"/>
  <c r="J15" i="17"/>
  <c r="AM14" i="17"/>
  <c r="AL14" i="17"/>
  <c r="AJ14" i="17"/>
  <c r="AH14" i="17"/>
  <c r="AF14" i="17"/>
  <c r="AD14" i="17"/>
  <c r="AB14" i="17"/>
  <c r="Z14" i="17"/>
  <c r="X14" i="17"/>
  <c r="V14" i="17"/>
  <c r="T14" i="17"/>
  <c r="R14" i="17"/>
  <c r="P14" i="17"/>
  <c r="N14" i="17"/>
  <c r="L14" i="17"/>
  <c r="J14" i="17"/>
  <c r="AM13" i="17"/>
  <c r="AO13" i="17" s="1"/>
  <c r="AP13" i="17" s="1"/>
  <c r="AL13" i="17"/>
  <c r="AJ13" i="17"/>
  <c r="AH13" i="17"/>
  <c r="AF13" i="17"/>
  <c r="AD13" i="17"/>
  <c r="AB13" i="17"/>
  <c r="Z13" i="17"/>
  <c r="X13" i="17"/>
  <c r="V13" i="17"/>
  <c r="T13" i="17"/>
  <c r="R13" i="17"/>
  <c r="P13" i="17"/>
  <c r="N13" i="17"/>
  <c r="L13" i="17"/>
  <c r="AM12" i="17"/>
  <c r="AL12" i="17"/>
  <c r="AJ12" i="17"/>
  <c r="AH12" i="17"/>
  <c r="AF12" i="17"/>
  <c r="AD12" i="17"/>
  <c r="AB12" i="17"/>
  <c r="Z12" i="17"/>
  <c r="X12" i="17"/>
  <c r="V12" i="17"/>
  <c r="T12" i="17"/>
  <c r="R12" i="17"/>
  <c r="P12" i="17"/>
  <c r="N12" i="17"/>
  <c r="L12" i="17"/>
  <c r="J12" i="17"/>
  <c r="AO12" i="17" s="1"/>
  <c r="AP12" i="17" s="1"/>
  <c r="AM11" i="17"/>
  <c r="AL11" i="17"/>
  <c r="AJ11" i="17"/>
  <c r="AH11" i="17"/>
  <c r="AF11" i="17"/>
  <c r="AD11" i="17"/>
  <c r="AB11" i="17"/>
  <c r="Z11" i="17"/>
  <c r="X11" i="17"/>
  <c r="V11" i="17"/>
  <c r="T11" i="17"/>
  <c r="R11" i="17"/>
  <c r="P11" i="17"/>
  <c r="N11" i="17"/>
  <c r="L11" i="17"/>
  <c r="J11" i="17"/>
  <c r="AO11" i="17" s="1"/>
  <c r="AP11" i="17" s="1"/>
  <c r="AM10" i="17"/>
  <c r="AL10" i="17"/>
  <c r="AJ10" i="17"/>
  <c r="AH10" i="17"/>
  <c r="AF10" i="17"/>
  <c r="AD10" i="17"/>
  <c r="AB10" i="17"/>
  <c r="Z10" i="17"/>
  <c r="X10" i="17"/>
  <c r="V10" i="17"/>
  <c r="T10" i="17"/>
  <c r="R10" i="17"/>
  <c r="P10" i="17"/>
  <c r="N10" i="17"/>
  <c r="L10" i="17"/>
  <c r="J10" i="17"/>
  <c r="AM9" i="17"/>
  <c r="AL9" i="17"/>
  <c r="AJ9" i="17"/>
  <c r="AH9" i="17"/>
  <c r="AF9" i="17"/>
  <c r="AD9" i="17"/>
  <c r="AB9" i="17"/>
  <c r="Z9" i="17"/>
  <c r="X9" i="17"/>
  <c r="V9" i="17"/>
  <c r="T9" i="17"/>
  <c r="R9" i="17"/>
  <c r="P9" i="17"/>
  <c r="N9" i="17"/>
  <c r="L9" i="17"/>
  <c r="J9" i="17"/>
  <c r="AO9" i="17" s="1"/>
  <c r="AP9" i="17" s="1"/>
  <c r="AM8" i="17"/>
  <c r="AL8" i="17"/>
  <c r="AJ8" i="17"/>
  <c r="AH8" i="17"/>
  <c r="AF8" i="17"/>
  <c r="AD8" i="17"/>
  <c r="AB8" i="17"/>
  <c r="Z8" i="17"/>
  <c r="X8" i="17"/>
  <c r="V8" i="17"/>
  <c r="T8" i="17"/>
  <c r="R8" i="17"/>
  <c r="P8" i="17"/>
  <c r="N8" i="17"/>
  <c r="L8" i="17"/>
  <c r="J8" i="17"/>
  <c r="AM7" i="17"/>
  <c r="AL7" i="17"/>
  <c r="AJ7" i="17"/>
  <c r="AH7" i="17"/>
  <c r="AF7" i="17"/>
  <c r="AD7" i="17"/>
  <c r="AB7" i="17"/>
  <c r="Z7" i="17"/>
  <c r="X7" i="17"/>
  <c r="V7" i="17"/>
  <c r="T7" i="17"/>
  <c r="R7" i="17"/>
  <c r="P7" i="17"/>
  <c r="N7" i="17"/>
  <c r="L7" i="17"/>
  <c r="J7" i="17"/>
  <c r="AM6" i="17"/>
  <c r="AL6" i="17"/>
  <c r="AJ6" i="17"/>
  <c r="AH6" i="17"/>
  <c r="AF6" i="17"/>
  <c r="AD6" i="17"/>
  <c r="AB6" i="17"/>
  <c r="Z6" i="17"/>
  <c r="X6" i="17"/>
  <c r="V6" i="17"/>
  <c r="T6" i="17"/>
  <c r="R6" i="17"/>
  <c r="P6" i="17"/>
  <c r="N6" i="17"/>
  <c r="L6" i="17"/>
  <c r="J6" i="17"/>
  <c r="AM5" i="17"/>
  <c r="AL5" i="17"/>
  <c r="AJ5" i="17"/>
  <c r="AH5" i="17"/>
  <c r="AF5" i="17"/>
  <c r="AD5" i="17"/>
  <c r="AB5" i="17"/>
  <c r="Z5" i="17"/>
  <c r="X5" i="17"/>
  <c r="V5" i="17"/>
  <c r="T5" i="17"/>
  <c r="R5" i="17"/>
  <c r="P5" i="17"/>
  <c r="N5" i="17"/>
  <c r="L5" i="17"/>
  <c r="J5" i="17"/>
  <c r="AM4" i="17"/>
  <c r="AL4" i="17"/>
  <c r="AJ4" i="17"/>
  <c r="AH4" i="17"/>
  <c r="AF4" i="17"/>
  <c r="AD4" i="17"/>
  <c r="AB4" i="17"/>
  <c r="Z4" i="17"/>
  <c r="X4" i="17"/>
  <c r="V4" i="17"/>
  <c r="T4" i="17"/>
  <c r="R4" i="17"/>
  <c r="P4" i="17"/>
  <c r="N4" i="17"/>
  <c r="L4" i="17"/>
  <c r="J4" i="17"/>
  <c r="AN238" i="16" l="1"/>
  <c r="AO129" i="17"/>
  <c r="AP129" i="17" s="1"/>
  <c r="AO132" i="17"/>
  <c r="AP132" i="17" s="1"/>
  <c r="AO135" i="17"/>
  <c r="AP135" i="17" s="1"/>
  <c r="AO109" i="17"/>
  <c r="AP109" i="17" s="1"/>
  <c r="AO33" i="17"/>
  <c r="AP33" i="17" s="1"/>
  <c r="AO74" i="17"/>
  <c r="AP74" i="17" s="1"/>
  <c r="AO14" i="17"/>
  <c r="AP14" i="17" s="1"/>
  <c r="AO17" i="17"/>
  <c r="AP17" i="17" s="1"/>
  <c r="AO26" i="17"/>
  <c r="AP26" i="17" s="1"/>
  <c r="AO113" i="17"/>
  <c r="AP113" i="17" s="1"/>
  <c r="AO76" i="17"/>
  <c r="AP76" i="17" s="1"/>
  <c r="AO79" i="17"/>
  <c r="AP79" i="17" s="1"/>
  <c r="AO82" i="17"/>
  <c r="AP82" i="17" s="1"/>
  <c r="AO85" i="17"/>
  <c r="AP85" i="17" s="1"/>
  <c r="AO118" i="17"/>
  <c r="AP118" i="17" s="1"/>
  <c r="AO18" i="17"/>
  <c r="AP18" i="17" s="1"/>
  <c r="AO21" i="17"/>
  <c r="AP21" i="17" s="1"/>
  <c r="AO55" i="17"/>
  <c r="AP55" i="17" s="1"/>
  <c r="AO67" i="17"/>
  <c r="AP67" i="17" s="1"/>
  <c r="AO114" i="17"/>
  <c r="AP114" i="17" s="1"/>
  <c r="AO117" i="17"/>
  <c r="AP117" i="17" s="1"/>
  <c r="AO126" i="17"/>
  <c r="AP126" i="17" s="1"/>
  <c r="AN52" i="17"/>
  <c r="AO39" i="17"/>
  <c r="AP39" i="17" s="1"/>
  <c r="AO45" i="17"/>
  <c r="AP45" i="17" s="1"/>
  <c r="AO51" i="17"/>
  <c r="AP51" i="17" s="1"/>
  <c r="AO59" i="17"/>
  <c r="AP59" i="17" s="1"/>
  <c r="AO62" i="17"/>
  <c r="AP62" i="17" s="1"/>
  <c r="AO65" i="17"/>
  <c r="AP65" i="17" s="1"/>
  <c r="AO68" i="17"/>
  <c r="AP68" i="17" s="1"/>
  <c r="AO108" i="17"/>
  <c r="AP108" i="17" s="1"/>
  <c r="AO111" i="17"/>
  <c r="AP111" i="17" s="1"/>
  <c r="AO128" i="17"/>
  <c r="AP128" i="17" s="1"/>
  <c r="AO7" i="17"/>
  <c r="AP7" i="17" s="1"/>
  <c r="AO25" i="17"/>
  <c r="AP25" i="17" s="1"/>
  <c r="AO34" i="17"/>
  <c r="AP34" i="17" s="1"/>
  <c r="AO37" i="17"/>
  <c r="AP37" i="17" s="1"/>
  <c r="AO46" i="17"/>
  <c r="AP46" i="17" s="1"/>
  <c r="AO49" i="17"/>
  <c r="AP49" i="17" s="1"/>
  <c r="AO15" i="17"/>
  <c r="AP15" i="17" s="1"/>
  <c r="AN17" i="17"/>
  <c r="AN19" i="17"/>
  <c r="AO20" i="17"/>
  <c r="AP20" i="17" s="1"/>
  <c r="AO95" i="17"/>
  <c r="AP95" i="17" s="1"/>
  <c r="AO104" i="17"/>
  <c r="AP104" i="17" s="1"/>
  <c r="AO107" i="17"/>
  <c r="AP107" i="17" s="1"/>
  <c r="AO110" i="17"/>
  <c r="AP110" i="17" s="1"/>
  <c r="AO124" i="17"/>
  <c r="AP124" i="17" s="1"/>
  <c r="AO16" i="17"/>
  <c r="AP16" i="17" s="1"/>
  <c r="AO24" i="17"/>
  <c r="AP24" i="17" s="1"/>
  <c r="AN76" i="17"/>
  <c r="AO80" i="17"/>
  <c r="AP80" i="17" s="1"/>
  <c r="AO94" i="17"/>
  <c r="AP94" i="17" s="1"/>
  <c r="AO35" i="17"/>
  <c r="AP35" i="17" s="1"/>
  <c r="AN48" i="17"/>
  <c r="AO100" i="17"/>
  <c r="AP100" i="17" s="1"/>
  <c r="AO115" i="17"/>
  <c r="AP115" i="17" s="1"/>
  <c r="AN126" i="17"/>
  <c r="AO138" i="17"/>
  <c r="AP138" i="17" s="1"/>
  <c r="AN36" i="17"/>
  <c r="AN7" i="17"/>
  <c r="AO10" i="17"/>
  <c r="AP10" i="17" s="1"/>
  <c r="AO31" i="17"/>
  <c r="AP31" i="17" s="1"/>
  <c r="AO47" i="17"/>
  <c r="AP47" i="17" s="1"/>
  <c r="AO58" i="17"/>
  <c r="AP58" i="17" s="1"/>
  <c r="AO63" i="17"/>
  <c r="AP63" i="17" s="1"/>
  <c r="AN65" i="17"/>
  <c r="AO69" i="17"/>
  <c r="AP69" i="17" s="1"/>
  <c r="AO83" i="17"/>
  <c r="AP83" i="17" s="1"/>
  <c r="AO119" i="17"/>
  <c r="AP119" i="17" s="1"/>
  <c r="AO122" i="17"/>
  <c r="AP122" i="17" s="1"/>
  <c r="AO125" i="17"/>
  <c r="AP125" i="17" s="1"/>
  <c r="AO6" i="17"/>
  <c r="AP6" i="17" s="1"/>
  <c r="AN10" i="17"/>
  <c r="AN28" i="17"/>
  <c r="AO43" i="17"/>
  <c r="AP43" i="17" s="1"/>
  <c r="AO54" i="17"/>
  <c r="AP54" i="17" s="1"/>
  <c r="AO64" i="17"/>
  <c r="AP64" i="17" s="1"/>
  <c r="AO78" i="17"/>
  <c r="AP78" i="17" s="1"/>
  <c r="AO84" i="17"/>
  <c r="AP84" i="17" s="1"/>
  <c r="AO89" i="17"/>
  <c r="AP89" i="17" s="1"/>
  <c r="AO99" i="17"/>
  <c r="AP99" i="17" s="1"/>
  <c r="AO134" i="17"/>
  <c r="AP134" i="17" s="1"/>
  <c r="AN106" i="17"/>
  <c r="AN111" i="17"/>
  <c r="AO4" i="17"/>
  <c r="AP4" i="17" s="1"/>
  <c r="AN40" i="17"/>
  <c r="AO90" i="17"/>
  <c r="AP90" i="17" s="1"/>
  <c r="AN131" i="17"/>
  <c r="AN134" i="17"/>
  <c r="AO137" i="17"/>
  <c r="AP137" i="17" s="1"/>
  <c r="AN139" i="17"/>
  <c r="AO139" i="17"/>
  <c r="AP139" i="17" s="1"/>
  <c r="AN5" i="17"/>
  <c r="AN12" i="17"/>
  <c r="AN16" i="17"/>
  <c r="AN21" i="17"/>
  <c r="AN55" i="17"/>
  <c r="AN56" i="17"/>
  <c r="AN69" i="17"/>
  <c r="AN73" i="17"/>
  <c r="AN75" i="17"/>
  <c r="AN80" i="17"/>
  <c r="AN95" i="17"/>
  <c r="AN97" i="17"/>
  <c r="AN102" i="17"/>
  <c r="AN114" i="17"/>
  <c r="AN116" i="17"/>
  <c r="AO121" i="17"/>
  <c r="AP121" i="17" s="1"/>
  <c r="AO123" i="17"/>
  <c r="AP123" i="17" s="1"/>
  <c r="AN136" i="17"/>
  <c r="R140" i="17"/>
  <c r="AD140" i="17"/>
  <c r="AN6" i="17"/>
  <c r="AN23" i="17"/>
  <c r="AN37" i="17"/>
  <c r="AN38" i="17"/>
  <c r="AN50" i="17"/>
  <c r="AN58" i="17"/>
  <c r="AN60" i="17"/>
  <c r="AN62" i="17"/>
  <c r="AN82" i="17"/>
  <c r="AN104" i="17"/>
  <c r="AN122" i="17"/>
  <c r="AN130" i="17"/>
  <c r="AO133" i="17"/>
  <c r="AP133" i="17" s="1"/>
  <c r="AN86" i="17"/>
  <c r="AO5" i="17"/>
  <c r="AP5" i="17" s="1"/>
  <c r="AO22" i="17"/>
  <c r="AP22" i="17" s="1"/>
  <c r="AO28" i="17"/>
  <c r="AP28" i="17" s="1"/>
  <c r="AN30" i="17"/>
  <c r="AO32" i="17"/>
  <c r="AP32" i="17" s="1"/>
  <c r="AN34" i="17"/>
  <c r="AO36" i="17"/>
  <c r="AP36" i="17" s="1"/>
  <c r="AO40" i="17"/>
  <c r="AP40" i="17" s="1"/>
  <c r="AN42" i="17"/>
  <c r="AO44" i="17"/>
  <c r="AP44" i="17" s="1"/>
  <c r="AN46" i="17"/>
  <c r="AO48" i="17"/>
  <c r="AP48" i="17" s="1"/>
  <c r="AO52" i="17"/>
  <c r="AP52" i="17" s="1"/>
  <c r="AN61" i="17"/>
  <c r="AN66" i="17"/>
  <c r="AN68" i="17"/>
  <c r="AO70" i="17"/>
  <c r="AP70" i="17" s="1"/>
  <c r="AN77" i="17"/>
  <c r="AN79" i="17"/>
  <c r="AO81" i="17"/>
  <c r="AP81" i="17" s="1"/>
  <c r="AO86" i="17"/>
  <c r="AP86" i="17" s="1"/>
  <c r="AN88" i="17"/>
  <c r="AO91" i="17"/>
  <c r="AP91" i="17" s="1"/>
  <c r="AO96" i="17"/>
  <c r="AP96" i="17" s="1"/>
  <c r="AN98" i="17"/>
  <c r="AN101" i="17"/>
  <c r="AN103" i="17"/>
  <c r="AO106" i="17"/>
  <c r="AP106" i="17" s="1"/>
  <c r="AN117" i="17"/>
  <c r="AN120" i="17"/>
  <c r="AN127" i="17"/>
  <c r="AN135" i="17"/>
  <c r="AN15" i="17"/>
  <c r="AN129" i="17"/>
  <c r="AO8" i="17"/>
  <c r="AP8" i="17" s="1"/>
  <c r="AO41" i="17"/>
  <c r="AP41" i="17" s="1"/>
  <c r="AO56" i="17"/>
  <c r="AP56" i="17" s="1"/>
  <c r="AN83" i="17"/>
  <c r="AN85" i="17"/>
  <c r="AO87" i="17"/>
  <c r="AP87" i="17" s="1"/>
  <c r="AO92" i="17"/>
  <c r="AP92" i="17" s="1"/>
  <c r="AN94" i="17"/>
  <c r="AO97" i="17"/>
  <c r="AP97" i="17" s="1"/>
  <c r="AN110" i="17"/>
  <c r="AN113" i="17"/>
  <c r="AO116" i="17"/>
  <c r="AP116" i="17" s="1"/>
  <c r="AN121" i="17"/>
  <c r="AN123" i="17"/>
  <c r="AN125" i="17"/>
  <c r="AO130" i="17"/>
  <c r="AP130" i="17" s="1"/>
  <c r="AN132" i="17"/>
  <c r="AN138" i="17"/>
  <c r="AN14" i="17"/>
  <c r="AN9" i="17"/>
  <c r="AN11" i="17"/>
  <c r="AN13" i="17"/>
  <c r="AO23" i="17"/>
  <c r="AP23" i="17" s="1"/>
  <c r="AN24" i="17"/>
  <c r="AN25" i="17"/>
  <c r="AO29" i="17"/>
  <c r="AP29" i="17" s="1"/>
  <c r="AN54" i="17"/>
  <c r="AO60" i="17"/>
  <c r="AP60" i="17" s="1"/>
  <c r="AN64" i="17"/>
  <c r="AO73" i="17"/>
  <c r="AP73" i="17" s="1"/>
  <c r="AN8" i="17"/>
  <c r="AN18" i="17"/>
  <c r="AO30" i="17"/>
  <c r="AP30" i="17" s="1"/>
  <c r="AN31" i="17"/>
  <c r="AN32" i="17"/>
  <c r="AO42" i="17"/>
  <c r="AP42" i="17" s="1"/>
  <c r="AN43" i="17"/>
  <c r="AN44" i="17"/>
  <c r="AO57" i="17"/>
  <c r="AP57" i="17" s="1"/>
  <c r="AO61" i="17"/>
  <c r="AP61" i="17" s="1"/>
  <c r="AN63" i="17"/>
  <c r="AO66" i="17"/>
  <c r="AP66" i="17" s="1"/>
  <c r="AN70" i="17"/>
  <c r="AO77" i="17"/>
  <c r="AP77" i="17" s="1"/>
  <c r="AN89" i="17"/>
  <c r="AN91" i="17"/>
  <c r="AO93" i="17"/>
  <c r="AP93" i="17" s="1"/>
  <c r="AN99" i="17"/>
  <c r="AO101" i="17"/>
  <c r="AP101" i="17" s="1"/>
  <c r="AO103" i="17"/>
  <c r="AP103" i="17" s="1"/>
  <c r="AN105" i="17"/>
  <c r="AN108" i="17"/>
  <c r="AO112" i="17"/>
  <c r="AP112" i="17" s="1"/>
  <c r="AN118" i="17"/>
  <c r="AO120" i="17"/>
  <c r="AP120" i="17" s="1"/>
  <c r="AO127" i="17"/>
  <c r="AP127" i="17" s="1"/>
  <c r="AO131" i="17"/>
  <c r="AP131" i="17" s="1"/>
  <c r="AN137" i="17"/>
  <c r="AJ140" i="17"/>
  <c r="X140" i="17"/>
  <c r="AN72" i="17"/>
  <c r="AN92" i="17"/>
  <c r="N140" i="17"/>
  <c r="Z140" i="17"/>
  <c r="AL140" i="17"/>
  <c r="AO19" i="17"/>
  <c r="AP19" i="17" s="1"/>
  <c r="AN22" i="17"/>
  <c r="AN29" i="17"/>
  <c r="AN41" i="17"/>
  <c r="AN53" i="17"/>
  <c r="AN59" i="17"/>
  <c r="AN71" i="17"/>
  <c r="AN84" i="17"/>
  <c r="AN96" i="17"/>
  <c r="AN100" i="17"/>
  <c r="AN4" i="17"/>
  <c r="L140" i="17"/>
  <c r="P140" i="17"/>
  <c r="AN20" i="17"/>
  <c r="AN39" i="17"/>
  <c r="AN51" i="17"/>
  <c r="AN67" i="17"/>
  <c r="AN74" i="17"/>
  <c r="AN87" i="17"/>
  <c r="AN112" i="17"/>
  <c r="AN115" i="17"/>
  <c r="AN119" i="17"/>
  <c r="AN124" i="17"/>
  <c r="AN128" i="17"/>
  <c r="T140" i="17"/>
  <c r="AN35" i="17"/>
  <c r="AN47" i="17"/>
  <c r="AN57" i="17"/>
  <c r="AN78" i="17"/>
  <c r="AN90" i="17"/>
  <c r="AN109" i="17"/>
  <c r="AB140" i="17"/>
  <c r="AN133" i="17"/>
  <c r="AN49" i="17"/>
  <c r="AF140" i="17"/>
  <c r="AN27" i="17"/>
  <c r="V140" i="17"/>
  <c r="AH140" i="17"/>
  <c r="AN26" i="17"/>
  <c r="AN33" i="17"/>
  <c r="AN45" i="17"/>
  <c r="AN81" i="17"/>
  <c r="AN93" i="17"/>
  <c r="AN107" i="17"/>
  <c r="AP140" i="17" l="1"/>
  <c r="AN140" i="17"/>
  <c r="O94" i="9"/>
  <c r="AC157" i="13" l="1"/>
  <c r="AC135" i="13"/>
  <c r="AC88" i="9"/>
  <c r="AC65" i="9"/>
  <c r="AM27" i="9"/>
  <c r="AM28" i="9"/>
  <c r="M135" i="13"/>
  <c r="O113" i="9"/>
  <c r="O50" i="9"/>
  <c r="O26" i="9"/>
  <c r="AM176" i="13" l="1"/>
  <c r="AN176" i="13"/>
  <c r="AO176" i="13"/>
  <c r="AP176" i="13"/>
  <c r="L176" i="13"/>
  <c r="J176" i="13"/>
  <c r="P176" i="13"/>
  <c r="P177" i="13" s="1"/>
  <c r="R176" i="13"/>
  <c r="R177" i="13" s="1"/>
  <c r="T176" i="13"/>
  <c r="T177" i="13"/>
  <c r="V176" i="13"/>
  <c r="V177" i="13"/>
  <c r="X176" i="13"/>
  <c r="X177" i="13" s="1"/>
  <c r="Z176" i="13"/>
  <c r="Z177" i="13"/>
  <c r="AB176" i="13"/>
  <c r="AB177" i="13"/>
  <c r="AD176" i="13"/>
  <c r="AF176" i="13"/>
  <c r="AF177" i="13"/>
  <c r="AH176" i="13"/>
  <c r="AH177" i="13"/>
  <c r="AJ176" i="13"/>
  <c r="AJ177" i="13"/>
  <c r="AL176" i="13"/>
  <c r="AL177" i="13"/>
  <c r="AM175" i="13" l="1"/>
  <c r="AO175" i="13" s="1"/>
  <c r="AP175" i="13" s="1"/>
  <c r="AN175" i="13"/>
  <c r="L175" i="13"/>
  <c r="J175" i="13"/>
  <c r="P175" i="13"/>
  <c r="R175" i="13"/>
  <c r="T175" i="13"/>
  <c r="V175" i="13"/>
  <c r="X175" i="13"/>
  <c r="Z175" i="13"/>
  <c r="AB175" i="13"/>
  <c r="AD175" i="13"/>
  <c r="AF175" i="13"/>
  <c r="AH175" i="13"/>
  <c r="AJ175" i="13"/>
  <c r="AL175" i="13"/>
  <c r="AM102" i="13"/>
  <c r="AN102" i="13"/>
  <c r="AO102" i="13"/>
  <c r="AP102" i="13"/>
  <c r="L102" i="13"/>
  <c r="N102" i="13"/>
  <c r="P102" i="13"/>
  <c r="R102" i="13"/>
  <c r="T102" i="13"/>
  <c r="V102" i="13"/>
  <c r="X102" i="13"/>
  <c r="Z102" i="13"/>
  <c r="AB102" i="13"/>
  <c r="AD102" i="13"/>
  <c r="AF102" i="13"/>
  <c r="AH102" i="13"/>
  <c r="AJ102" i="13"/>
  <c r="AL102" i="13"/>
  <c r="J27" i="13"/>
  <c r="L27" i="13"/>
  <c r="N27" i="13"/>
  <c r="P27" i="13"/>
  <c r="R27" i="13"/>
  <c r="T27" i="13"/>
  <c r="V27" i="13"/>
  <c r="X27" i="13"/>
  <c r="Z27" i="13"/>
  <c r="AB27" i="13"/>
  <c r="AD27" i="13"/>
  <c r="AF27" i="13"/>
  <c r="AH27" i="13"/>
  <c r="AJ27" i="13"/>
  <c r="AL27" i="13"/>
  <c r="AO174" i="13"/>
  <c r="AP174" i="13" s="1"/>
  <c r="AM174" i="13"/>
  <c r="J174" i="13"/>
  <c r="L174" i="13"/>
  <c r="P174" i="13"/>
  <c r="R174" i="13"/>
  <c r="T174" i="13"/>
  <c r="V174" i="13"/>
  <c r="X174" i="13"/>
  <c r="Z174" i="13"/>
  <c r="AB174" i="13"/>
  <c r="AD174" i="13"/>
  <c r="AF174" i="13"/>
  <c r="AH174" i="13"/>
  <c r="AJ174" i="13"/>
  <c r="AL174" i="13"/>
  <c r="AN174" i="13"/>
  <c r="AO13" i="13"/>
  <c r="AP13" i="13"/>
  <c r="AM13" i="13"/>
  <c r="L13" i="13"/>
  <c r="N13" i="13"/>
  <c r="P13" i="13"/>
  <c r="R13" i="13"/>
  <c r="AN13" i="13" s="1"/>
  <c r="T13" i="13"/>
  <c r="V13" i="13"/>
  <c r="X13" i="13"/>
  <c r="Z13" i="13"/>
  <c r="AB13" i="13"/>
  <c r="AD13" i="13"/>
  <c r="AF13" i="13"/>
  <c r="AH13" i="13"/>
  <c r="AJ13" i="13"/>
  <c r="AL13" i="13"/>
  <c r="AO29" i="13"/>
  <c r="AP29" i="13"/>
  <c r="AM29" i="13"/>
  <c r="J29" i="13"/>
  <c r="L29" i="13"/>
  <c r="AN29" i="13" s="1"/>
  <c r="N29" i="13"/>
  <c r="P29" i="13"/>
  <c r="R29" i="13"/>
  <c r="T29" i="13"/>
  <c r="V29" i="13"/>
  <c r="X29" i="13"/>
  <c r="Z29" i="13"/>
  <c r="AB29" i="13"/>
  <c r="AD29" i="13"/>
  <c r="AF29" i="13"/>
  <c r="AH29" i="13"/>
  <c r="AJ29" i="13"/>
  <c r="AL29" i="13"/>
  <c r="AO21" i="13"/>
  <c r="AP21" i="13"/>
  <c r="AM21" i="13"/>
  <c r="J21" i="13"/>
  <c r="L21" i="13"/>
  <c r="N21" i="13"/>
  <c r="P21" i="13"/>
  <c r="R21" i="13"/>
  <c r="T21" i="13"/>
  <c r="V21" i="13"/>
  <c r="X21" i="13"/>
  <c r="Z21" i="13"/>
  <c r="AB21" i="13"/>
  <c r="AD21" i="13"/>
  <c r="AF21" i="13"/>
  <c r="AH21" i="13"/>
  <c r="AJ21" i="13"/>
  <c r="AL21" i="13"/>
  <c r="AO86" i="13"/>
  <c r="AP86" i="13"/>
  <c r="AM86" i="13"/>
  <c r="J86" i="13"/>
  <c r="L86" i="13"/>
  <c r="N86" i="13"/>
  <c r="P86" i="13"/>
  <c r="R86" i="13"/>
  <c r="T86" i="13"/>
  <c r="V86" i="13"/>
  <c r="X86" i="13"/>
  <c r="Z86" i="13"/>
  <c r="AB86" i="13"/>
  <c r="AD86" i="13"/>
  <c r="AF86" i="13"/>
  <c r="AH86" i="13"/>
  <c r="AJ86" i="13"/>
  <c r="AL86" i="13"/>
  <c r="AO9" i="13"/>
  <c r="AP9" i="13"/>
  <c r="AM9" i="13"/>
  <c r="J9" i="13"/>
  <c r="L9" i="13"/>
  <c r="N9" i="13"/>
  <c r="P9" i="13"/>
  <c r="R9" i="13"/>
  <c r="T9" i="13"/>
  <c r="V9" i="13"/>
  <c r="X9" i="13"/>
  <c r="Z9" i="13"/>
  <c r="AB9" i="13"/>
  <c r="AD9" i="13"/>
  <c r="AF9" i="13"/>
  <c r="AH9" i="13"/>
  <c r="AJ9" i="13"/>
  <c r="AL9" i="13"/>
  <c r="AO24" i="13"/>
  <c r="AP24" i="13"/>
  <c r="AM24" i="13"/>
  <c r="J24" i="13"/>
  <c r="L24" i="13"/>
  <c r="N24" i="13"/>
  <c r="P24" i="13"/>
  <c r="R24" i="13"/>
  <c r="T24" i="13"/>
  <c r="V24" i="13"/>
  <c r="X24" i="13"/>
  <c r="Z24" i="13"/>
  <c r="AB24" i="13"/>
  <c r="AD24" i="13"/>
  <c r="AF24" i="13"/>
  <c r="AH24" i="13"/>
  <c r="AJ24" i="13"/>
  <c r="AL24" i="13"/>
  <c r="AO106" i="13"/>
  <c r="AP106" i="13"/>
  <c r="AM106" i="13"/>
  <c r="J106" i="13"/>
  <c r="L106" i="13"/>
  <c r="N106" i="13"/>
  <c r="P106" i="13"/>
  <c r="R106" i="13"/>
  <c r="T106" i="13"/>
  <c r="V106" i="13"/>
  <c r="X106" i="13"/>
  <c r="Z106" i="13"/>
  <c r="AB106" i="13"/>
  <c r="AD106" i="13"/>
  <c r="AF106" i="13"/>
  <c r="AH106" i="13"/>
  <c r="AJ106" i="13"/>
  <c r="AL106" i="13"/>
  <c r="AO17" i="13"/>
  <c r="AP17" i="13"/>
  <c r="AM17" i="13"/>
  <c r="J17" i="13"/>
  <c r="L17" i="13"/>
  <c r="N17" i="13"/>
  <c r="P17" i="13"/>
  <c r="R17" i="13"/>
  <c r="T17" i="13"/>
  <c r="V17" i="13"/>
  <c r="X17" i="13"/>
  <c r="Z17" i="13"/>
  <c r="AB17" i="13"/>
  <c r="AD17" i="13"/>
  <c r="AF17" i="13"/>
  <c r="AH17" i="13"/>
  <c r="AJ17" i="13"/>
  <c r="AL17" i="13"/>
  <c r="AO64" i="13"/>
  <c r="AP64" i="13"/>
  <c r="AM64" i="13"/>
  <c r="J64" i="13"/>
  <c r="L64" i="13"/>
  <c r="N64" i="13"/>
  <c r="P64" i="13"/>
  <c r="R64" i="13"/>
  <c r="T64" i="13"/>
  <c r="V64" i="13"/>
  <c r="X64" i="13"/>
  <c r="Z64" i="13"/>
  <c r="AB64" i="13"/>
  <c r="AD64" i="13"/>
  <c r="AF64" i="13"/>
  <c r="AH64" i="13"/>
  <c r="AJ64" i="13"/>
  <c r="AL64" i="13"/>
  <c r="AO50" i="13"/>
  <c r="AP50" i="13"/>
  <c r="AM50" i="13"/>
  <c r="J50" i="13"/>
  <c r="L50" i="13"/>
  <c r="N50" i="13"/>
  <c r="P50" i="13"/>
  <c r="R50" i="13"/>
  <c r="T50" i="13"/>
  <c r="V50" i="13"/>
  <c r="X50" i="13"/>
  <c r="Z50" i="13"/>
  <c r="AB50" i="13"/>
  <c r="AD50" i="13"/>
  <c r="AF50" i="13"/>
  <c r="AH50" i="13"/>
  <c r="AJ50" i="13"/>
  <c r="AL50" i="13"/>
  <c r="AO89" i="13"/>
  <c r="AP89" i="13"/>
  <c r="AM89" i="13"/>
  <c r="J89" i="13"/>
  <c r="L89" i="13"/>
  <c r="N89" i="13"/>
  <c r="P89" i="13"/>
  <c r="R89" i="13"/>
  <c r="T89" i="13"/>
  <c r="V89" i="13"/>
  <c r="X89" i="13"/>
  <c r="Z89" i="13"/>
  <c r="AB89" i="13"/>
  <c r="AD89" i="13"/>
  <c r="AF89" i="13"/>
  <c r="AH89" i="13"/>
  <c r="AJ89" i="13"/>
  <c r="AL89" i="13"/>
  <c r="J72" i="13"/>
  <c r="L72" i="13"/>
  <c r="N72" i="13"/>
  <c r="P72" i="13"/>
  <c r="R72" i="13"/>
  <c r="T72" i="13"/>
  <c r="V72" i="13"/>
  <c r="X72" i="13"/>
  <c r="Z72" i="13"/>
  <c r="AB72" i="13"/>
  <c r="AD72" i="13"/>
  <c r="AF72" i="13"/>
  <c r="AH72" i="13"/>
  <c r="AJ72" i="13"/>
  <c r="AL72" i="13"/>
  <c r="AO81" i="13"/>
  <c r="AP81" i="13"/>
  <c r="AM81" i="13"/>
  <c r="J81" i="13"/>
  <c r="L81" i="13"/>
  <c r="N81" i="13"/>
  <c r="P81" i="13"/>
  <c r="R81" i="13"/>
  <c r="T81" i="13"/>
  <c r="V81" i="13"/>
  <c r="X81" i="13"/>
  <c r="Z81" i="13"/>
  <c r="AB81" i="13"/>
  <c r="AD81" i="13"/>
  <c r="AF81" i="13"/>
  <c r="AH81" i="13"/>
  <c r="AJ81" i="13"/>
  <c r="AL81" i="13"/>
  <c r="AO61" i="13"/>
  <c r="AP61" i="13" s="1"/>
  <c r="AM61" i="13"/>
  <c r="J61" i="13"/>
  <c r="L61" i="13"/>
  <c r="N61" i="13"/>
  <c r="P61" i="13"/>
  <c r="R61" i="13"/>
  <c r="T61" i="13"/>
  <c r="V61" i="13"/>
  <c r="X61" i="13"/>
  <c r="Z61" i="13"/>
  <c r="AB61" i="13"/>
  <c r="AD61" i="13"/>
  <c r="AF61" i="13"/>
  <c r="AH61" i="13"/>
  <c r="AJ61" i="13"/>
  <c r="AL61" i="13"/>
  <c r="AO47" i="13"/>
  <c r="AP47" i="13" s="1"/>
  <c r="AM47" i="13"/>
  <c r="J47" i="13"/>
  <c r="L47" i="13"/>
  <c r="N47" i="13"/>
  <c r="P47" i="13"/>
  <c r="R47" i="13"/>
  <c r="T47" i="13"/>
  <c r="V47" i="13"/>
  <c r="X47" i="13"/>
  <c r="Z47" i="13"/>
  <c r="AB47" i="13"/>
  <c r="AD47" i="13"/>
  <c r="AF47" i="13"/>
  <c r="AH47" i="13"/>
  <c r="AJ47" i="13"/>
  <c r="AL47" i="13"/>
  <c r="AO58" i="13"/>
  <c r="AP58" i="13" s="1"/>
  <c r="AM58" i="13"/>
  <c r="J58" i="13"/>
  <c r="L58" i="13"/>
  <c r="N58" i="13"/>
  <c r="P58" i="13"/>
  <c r="R58" i="13"/>
  <c r="T58" i="13"/>
  <c r="V58" i="13"/>
  <c r="X58" i="13"/>
  <c r="Z58" i="13"/>
  <c r="AB58" i="13"/>
  <c r="AD58" i="13"/>
  <c r="AF58" i="13"/>
  <c r="AH58" i="13"/>
  <c r="AJ58" i="13"/>
  <c r="AL58" i="13"/>
  <c r="AO78" i="13"/>
  <c r="AP78" i="13" s="1"/>
  <c r="AM78" i="13"/>
  <c r="J78" i="13"/>
  <c r="L78" i="13"/>
  <c r="N78" i="13"/>
  <c r="P78" i="13"/>
  <c r="R78" i="13"/>
  <c r="T78" i="13"/>
  <c r="V78" i="13"/>
  <c r="X78" i="13"/>
  <c r="Z78" i="13"/>
  <c r="AB78" i="13"/>
  <c r="AD78" i="13"/>
  <c r="AF78" i="13"/>
  <c r="AH78" i="13"/>
  <c r="AJ78" i="13"/>
  <c r="AL78" i="13"/>
  <c r="AO53" i="13"/>
  <c r="AP53" i="13" s="1"/>
  <c r="AM53" i="13"/>
  <c r="J53" i="13"/>
  <c r="L53" i="13"/>
  <c r="N53" i="13"/>
  <c r="P53" i="13"/>
  <c r="R53" i="13"/>
  <c r="T53" i="13"/>
  <c r="V53" i="13"/>
  <c r="X53" i="13"/>
  <c r="Z53" i="13"/>
  <c r="AB53" i="13"/>
  <c r="AD53" i="13"/>
  <c r="AF53" i="13"/>
  <c r="AH53" i="13"/>
  <c r="AJ53" i="13"/>
  <c r="AL53" i="13"/>
  <c r="AM70" i="13"/>
  <c r="J70" i="13"/>
  <c r="L70" i="13"/>
  <c r="N70" i="13"/>
  <c r="P70" i="13"/>
  <c r="R70" i="13"/>
  <c r="T70" i="13"/>
  <c r="V70" i="13"/>
  <c r="X70" i="13"/>
  <c r="Z70" i="13"/>
  <c r="AB70" i="13"/>
  <c r="AD70" i="13"/>
  <c r="AF70" i="13"/>
  <c r="AH70" i="13"/>
  <c r="AJ70" i="13"/>
  <c r="AL70" i="13"/>
  <c r="AM101" i="13"/>
  <c r="J101" i="13"/>
  <c r="AO101" i="13" s="1"/>
  <c r="AP101" i="13" s="1"/>
  <c r="L101" i="13"/>
  <c r="N101" i="13"/>
  <c r="P101" i="13"/>
  <c r="R101" i="13"/>
  <c r="T101" i="13"/>
  <c r="V101" i="13"/>
  <c r="X101" i="13"/>
  <c r="Z101" i="13"/>
  <c r="AB101" i="13"/>
  <c r="AD101" i="13"/>
  <c r="AF101" i="13"/>
  <c r="AH101" i="13"/>
  <c r="AJ101" i="13"/>
  <c r="AL101" i="13"/>
  <c r="AM38" i="13"/>
  <c r="J38" i="13"/>
  <c r="AO38" i="13" s="1"/>
  <c r="AP38" i="13" s="1"/>
  <c r="L38" i="13"/>
  <c r="N38" i="13"/>
  <c r="P38" i="13"/>
  <c r="R38" i="13"/>
  <c r="T38" i="13"/>
  <c r="V38" i="13"/>
  <c r="X38" i="13"/>
  <c r="Z38" i="13"/>
  <c r="AB38" i="13"/>
  <c r="AD38" i="13"/>
  <c r="AF38" i="13"/>
  <c r="AH38" i="13"/>
  <c r="AJ38" i="13"/>
  <c r="AL38" i="13"/>
  <c r="AM95" i="13"/>
  <c r="J95" i="13"/>
  <c r="L95" i="13"/>
  <c r="N95" i="13"/>
  <c r="P95" i="13"/>
  <c r="R95" i="13"/>
  <c r="T95" i="13"/>
  <c r="V95" i="13"/>
  <c r="X95" i="13"/>
  <c r="Z95" i="13"/>
  <c r="AB95" i="13"/>
  <c r="AD95" i="13"/>
  <c r="AF95" i="13"/>
  <c r="AH95" i="13"/>
  <c r="AJ95" i="13"/>
  <c r="AL95" i="13"/>
  <c r="AM75" i="13"/>
  <c r="J75" i="13"/>
  <c r="L75" i="13"/>
  <c r="N75" i="13"/>
  <c r="P75" i="13"/>
  <c r="R75" i="13"/>
  <c r="T75" i="13"/>
  <c r="V75" i="13"/>
  <c r="X75" i="13"/>
  <c r="Z75" i="13"/>
  <c r="AB75" i="13"/>
  <c r="AD75" i="13"/>
  <c r="AF75" i="13"/>
  <c r="AH75" i="13"/>
  <c r="AJ75" i="13"/>
  <c r="AL75" i="13"/>
  <c r="AN27" i="13" l="1"/>
  <c r="AN21" i="13"/>
  <c r="AN86" i="13"/>
  <c r="AN9" i="13"/>
  <c r="AN24" i="13"/>
  <c r="AN106" i="13"/>
  <c r="AN17" i="13"/>
  <c r="AN64" i="13"/>
  <c r="AN50" i="13"/>
  <c r="AN89" i="13"/>
  <c r="AN72" i="13"/>
  <c r="AN47" i="13"/>
  <c r="AN81" i="13"/>
  <c r="AO95" i="13"/>
  <c r="AP95" i="13" s="1"/>
  <c r="AO70" i="13"/>
  <c r="AP70" i="13" s="1"/>
  <c r="AN61" i="13"/>
  <c r="AN58" i="13"/>
  <c r="AN78" i="13"/>
  <c r="AN53" i="13"/>
  <c r="AN70" i="13"/>
  <c r="AN101" i="13"/>
  <c r="AN38" i="13"/>
  <c r="AN95" i="13"/>
  <c r="AN75" i="13"/>
  <c r="AL5" i="13"/>
  <c r="AL6" i="13"/>
  <c r="AL7" i="13"/>
  <c r="AL8" i="13"/>
  <c r="AL10" i="13"/>
  <c r="AL11" i="13"/>
  <c r="AL12" i="13"/>
  <c r="AL14" i="13"/>
  <c r="AL15" i="13"/>
  <c r="AL16" i="13"/>
  <c r="AL18" i="13"/>
  <c r="AL19" i="13"/>
  <c r="AL20" i="13"/>
  <c r="AL22" i="13"/>
  <c r="AL23" i="13"/>
  <c r="AL25" i="13"/>
  <c r="AL26" i="13"/>
  <c r="AL28" i="13"/>
  <c r="AL30" i="13"/>
  <c r="AL31" i="13"/>
  <c r="AL32" i="13"/>
  <c r="AL33" i="13"/>
  <c r="AL34" i="13"/>
  <c r="AL35" i="13"/>
  <c r="AL36" i="13"/>
  <c r="AL37" i="13"/>
  <c r="AL39" i="13"/>
  <c r="AL40" i="13"/>
  <c r="AL41" i="13"/>
  <c r="AL42" i="13"/>
  <c r="AL43" i="13"/>
  <c r="AL44" i="13"/>
  <c r="AL45" i="13"/>
  <c r="AL46" i="13"/>
  <c r="AL48" i="13"/>
  <c r="AL49" i="13"/>
  <c r="AL51" i="13"/>
  <c r="AL52" i="13"/>
  <c r="AL54" i="13"/>
  <c r="AL55" i="13"/>
  <c r="AL56" i="13"/>
  <c r="AL57" i="13"/>
  <c r="AL59" i="13"/>
  <c r="AL60" i="13"/>
  <c r="AL62" i="13"/>
  <c r="AL63" i="13"/>
  <c r="AL65" i="13"/>
  <c r="AL66" i="13"/>
  <c r="AL67" i="13"/>
  <c r="AL68" i="13"/>
  <c r="AL69" i="13"/>
  <c r="AL71" i="13"/>
  <c r="AL73" i="13"/>
  <c r="AL74" i="13"/>
  <c r="AL76" i="13"/>
  <c r="AL77" i="13"/>
  <c r="AL79" i="13"/>
  <c r="AL80" i="13"/>
  <c r="AL82" i="13"/>
  <c r="AL83" i="13"/>
  <c r="AL84" i="13"/>
  <c r="AL85" i="13"/>
  <c r="AL87" i="13"/>
  <c r="AL88" i="13"/>
  <c r="AL90" i="13"/>
  <c r="AL91" i="13"/>
  <c r="AL92" i="13"/>
  <c r="AL93" i="13"/>
  <c r="AL94" i="13"/>
  <c r="AL96" i="13"/>
  <c r="AL97" i="13"/>
  <c r="AL98" i="13"/>
  <c r="AL99" i="13"/>
  <c r="AL100" i="13"/>
  <c r="AL103" i="13"/>
  <c r="AL104" i="13"/>
  <c r="AL105" i="13"/>
  <c r="AL107" i="13"/>
  <c r="AL108" i="13"/>
  <c r="AL109" i="13"/>
  <c r="AL110" i="13"/>
  <c r="AL111" i="13"/>
  <c r="AL112" i="13"/>
  <c r="AL113" i="13"/>
  <c r="AL114" i="13"/>
  <c r="AL115" i="13"/>
  <c r="AL116" i="13"/>
  <c r="AL117" i="13"/>
  <c r="AL118" i="13"/>
  <c r="AL119" i="13"/>
  <c r="AL120" i="13"/>
  <c r="AL121" i="13"/>
  <c r="AL122" i="13"/>
  <c r="AL123" i="13"/>
  <c r="AL124" i="13"/>
  <c r="AL125" i="13"/>
  <c r="AL126" i="13"/>
  <c r="AL127" i="13"/>
  <c r="AL129" i="13"/>
  <c r="AL130" i="13"/>
  <c r="AL131" i="13"/>
  <c r="AL132" i="13"/>
  <c r="AL133" i="13"/>
  <c r="AL134" i="13"/>
  <c r="AL135" i="13"/>
  <c r="AL136" i="13"/>
  <c r="AL137" i="13"/>
  <c r="AL138" i="13"/>
  <c r="AL139" i="13"/>
  <c r="AL140" i="13"/>
  <c r="AL141" i="13"/>
  <c r="AL142" i="13"/>
  <c r="AL143" i="13"/>
  <c r="AL144" i="13"/>
  <c r="AL145" i="13"/>
  <c r="AL146" i="13"/>
  <c r="AL147" i="13"/>
  <c r="AL148" i="13"/>
  <c r="AL149" i="13"/>
  <c r="AL150" i="13"/>
  <c r="AL151" i="13"/>
  <c r="AL152" i="13"/>
  <c r="AL153" i="13"/>
  <c r="AL154" i="13"/>
  <c r="AL155" i="13"/>
  <c r="AL156" i="13"/>
  <c r="AL157" i="13"/>
  <c r="AL158" i="13"/>
  <c r="AL159" i="13"/>
  <c r="AL160" i="13"/>
  <c r="AL161" i="13"/>
  <c r="AL162" i="13"/>
  <c r="AL163" i="13"/>
  <c r="AL164" i="13"/>
  <c r="AL165" i="13"/>
  <c r="AL166" i="13"/>
  <c r="AL167" i="13"/>
  <c r="AL168" i="13"/>
  <c r="AL169" i="13"/>
  <c r="AL170" i="13"/>
  <c r="AL171" i="13"/>
  <c r="AL172" i="13"/>
  <c r="AL173" i="13"/>
  <c r="AJ5" i="13"/>
  <c r="AJ6" i="13"/>
  <c r="AJ7" i="13"/>
  <c r="AJ8" i="13"/>
  <c r="AJ10" i="13"/>
  <c r="AJ11" i="13"/>
  <c r="AJ12" i="13"/>
  <c r="AJ14" i="13"/>
  <c r="AJ15" i="13"/>
  <c r="AJ16" i="13"/>
  <c r="AJ18" i="13"/>
  <c r="AJ19" i="13"/>
  <c r="AJ20" i="13"/>
  <c r="AJ22" i="13"/>
  <c r="AJ23" i="13"/>
  <c r="AJ25" i="13"/>
  <c r="AJ26" i="13"/>
  <c r="AJ28" i="13"/>
  <c r="AJ30" i="13"/>
  <c r="AJ31" i="13"/>
  <c r="AJ32" i="13"/>
  <c r="AJ33" i="13"/>
  <c r="AJ34" i="13"/>
  <c r="AJ35" i="13"/>
  <c r="AJ36" i="13"/>
  <c r="AJ37" i="13"/>
  <c r="AJ39" i="13"/>
  <c r="AJ40" i="13"/>
  <c r="AJ41" i="13"/>
  <c r="AJ42" i="13"/>
  <c r="AJ43" i="13"/>
  <c r="AJ44" i="13"/>
  <c r="AJ45" i="13"/>
  <c r="AJ46" i="13"/>
  <c r="AJ48" i="13"/>
  <c r="AJ49" i="13"/>
  <c r="AJ51" i="13"/>
  <c r="AJ52" i="13"/>
  <c r="AJ54" i="13"/>
  <c r="AJ55" i="13"/>
  <c r="AJ56" i="13"/>
  <c r="AJ57" i="13"/>
  <c r="AJ59" i="13"/>
  <c r="AJ60" i="13"/>
  <c r="AJ62" i="13"/>
  <c r="AJ63" i="13"/>
  <c r="AJ65" i="13"/>
  <c r="AJ66" i="13"/>
  <c r="AJ67" i="13"/>
  <c r="AJ68" i="13"/>
  <c r="AJ69" i="13"/>
  <c r="AJ71" i="13"/>
  <c r="AJ73" i="13"/>
  <c r="AJ74" i="13"/>
  <c r="AJ76" i="13"/>
  <c r="AJ77" i="13"/>
  <c r="AJ79" i="13"/>
  <c r="AJ80" i="13"/>
  <c r="AJ82" i="13"/>
  <c r="AJ83" i="13"/>
  <c r="AJ84" i="13"/>
  <c r="AJ85" i="13"/>
  <c r="AJ87" i="13"/>
  <c r="AJ88" i="13"/>
  <c r="AJ90" i="13"/>
  <c r="AJ91" i="13"/>
  <c r="AJ92" i="13"/>
  <c r="AJ93" i="13"/>
  <c r="AJ94" i="13"/>
  <c r="AJ96" i="13"/>
  <c r="AJ97" i="13"/>
  <c r="AJ98" i="13"/>
  <c r="AJ99" i="13"/>
  <c r="AJ100" i="13"/>
  <c r="AJ103" i="13"/>
  <c r="AJ104" i="13"/>
  <c r="AJ105" i="13"/>
  <c r="AJ107" i="13"/>
  <c r="AJ108" i="13"/>
  <c r="AJ109" i="13"/>
  <c r="AJ110" i="13"/>
  <c r="AJ111" i="13"/>
  <c r="AJ112" i="13"/>
  <c r="AJ113" i="13"/>
  <c r="AJ114" i="13"/>
  <c r="AJ115" i="13"/>
  <c r="AJ116" i="13"/>
  <c r="AJ117" i="13"/>
  <c r="AJ118" i="13"/>
  <c r="AJ119" i="13"/>
  <c r="AJ120" i="13"/>
  <c r="AJ121" i="13"/>
  <c r="AJ122" i="13"/>
  <c r="AJ123" i="13"/>
  <c r="AJ124" i="13"/>
  <c r="AJ125" i="13"/>
  <c r="AJ126" i="13"/>
  <c r="AJ127" i="13"/>
  <c r="AJ129" i="13"/>
  <c r="AJ130" i="13"/>
  <c r="AJ131" i="13"/>
  <c r="AJ132" i="13"/>
  <c r="AJ133" i="13"/>
  <c r="AJ134" i="13"/>
  <c r="AJ135" i="13"/>
  <c r="AJ136" i="13"/>
  <c r="AJ137" i="13"/>
  <c r="AJ138" i="13"/>
  <c r="AJ139" i="13"/>
  <c r="AJ140" i="13"/>
  <c r="AJ141" i="13"/>
  <c r="AJ142" i="13"/>
  <c r="AJ143" i="13"/>
  <c r="AJ144" i="13"/>
  <c r="AJ145" i="13"/>
  <c r="AJ146" i="13"/>
  <c r="AJ147" i="13"/>
  <c r="AJ148" i="13"/>
  <c r="AJ149" i="13"/>
  <c r="AJ150" i="13"/>
  <c r="AJ151" i="13"/>
  <c r="AJ152" i="13"/>
  <c r="AJ153" i="13"/>
  <c r="AJ154" i="13"/>
  <c r="AJ155" i="13"/>
  <c r="AJ156" i="13"/>
  <c r="AJ157" i="13"/>
  <c r="AJ158" i="13"/>
  <c r="AJ159" i="13"/>
  <c r="AJ160" i="13"/>
  <c r="AJ161" i="13"/>
  <c r="AJ162" i="13"/>
  <c r="AJ163" i="13"/>
  <c r="AJ164" i="13"/>
  <c r="AJ165" i="13"/>
  <c r="AJ166" i="13"/>
  <c r="AJ167" i="13"/>
  <c r="AJ168" i="13"/>
  <c r="AJ169" i="13"/>
  <c r="AJ170" i="13"/>
  <c r="AJ171" i="13"/>
  <c r="AJ172" i="13"/>
  <c r="AJ173" i="13"/>
  <c r="AH5" i="13"/>
  <c r="AH6" i="13"/>
  <c r="AH7" i="13"/>
  <c r="AH8" i="13"/>
  <c r="AH10" i="13"/>
  <c r="AH11" i="13"/>
  <c r="AH12" i="13"/>
  <c r="AH14" i="13"/>
  <c r="AH15" i="13"/>
  <c r="AH16" i="13"/>
  <c r="AH18" i="13"/>
  <c r="AH19" i="13"/>
  <c r="AH20" i="13"/>
  <c r="AH22" i="13"/>
  <c r="AH23" i="13"/>
  <c r="AH25" i="13"/>
  <c r="AH26" i="13"/>
  <c r="AH28" i="13"/>
  <c r="AH30" i="13"/>
  <c r="AH31" i="13"/>
  <c r="AH32" i="13"/>
  <c r="AH33" i="13"/>
  <c r="AH34" i="13"/>
  <c r="AH35" i="13"/>
  <c r="AH36" i="13"/>
  <c r="AH37" i="13"/>
  <c r="AH39" i="13"/>
  <c r="AH40" i="13"/>
  <c r="AH41" i="13"/>
  <c r="AH42" i="13"/>
  <c r="AH43" i="13"/>
  <c r="AH44" i="13"/>
  <c r="AH45" i="13"/>
  <c r="AH46" i="13"/>
  <c r="AH48" i="13"/>
  <c r="AH49" i="13"/>
  <c r="AH51" i="13"/>
  <c r="AH52" i="13"/>
  <c r="AH54" i="13"/>
  <c r="AH55" i="13"/>
  <c r="AH56" i="13"/>
  <c r="AH57" i="13"/>
  <c r="AH59" i="13"/>
  <c r="AH60" i="13"/>
  <c r="AH62" i="13"/>
  <c r="AH63" i="13"/>
  <c r="AH65" i="13"/>
  <c r="AH66" i="13"/>
  <c r="AH67" i="13"/>
  <c r="AH68" i="13"/>
  <c r="AH69" i="13"/>
  <c r="AH71" i="13"/>
  <c r="AH73" i="13"/>
  <c r="AH74" i="13"/>
  <c r="AH76" i="13"/>
  <c r="AH77" i="13"/>
  <c r="AH79" i="13"/>
  <c r="AH80" i="13"/>
  <c r="AH82" i="13"/>
  <c r="AH83" i="13"/>
  <c r="AH84" i="13"/>
  <c r="AH85" i="13"/>
  <c r="AH87" i="13"/>
  <c r="AH88" i="13"/>
  <c r="AH90" i="13"/>
  <c r="AH91" i="13"/>
  <c r="AH92" i="13"/>
  <c r="AH93" i="13"/>
  <c r="AH94" i="13"/>
  <c r="AH96" i="13"/>
  <c r="AH97" i="13"/>
  <c r="AH98" i="13"/>
  <c r="AH99" i="13"/>
  <c r="AH100" i="13"/>
  <c r="AH103" i="13"/>
  <c r="AH104" i="13"/>
  <c r="AH105" i="13"/>
  <c r="AH107" i="13"/>
  <c r="AH108" i="13"/>
  <c r="AH109" i="13"/>
  <c r="AH110" i="13"/>
  <c r="AH111" i="13"/>
  <c r="AH112" i="13"/>
  <c r="AH113" i="13"/>
  <c r="AH114" i="13"/>
  <c r="AH115" i="13"/>
  <c r="AH116" i="13"/>
  <c r="AH117" i="13"/>
  <c r="AH118" i="13"/>
  <c r="AH119" i="13"/>
  <c r="AH120" i="13"/>
  <c r="AH121" i="13"/>
  <c r="AH122" i="13"/>
  <c r="AH123" i="13"/>
  <c r="AH124" i="13"/>
  <c r="AH125" i="13"/>
  <c r="AH126" i="13"/>
  <c r="AH127" i="13"/>
  <c r="AH129" i="13"/>
  <c r="AH130" i="13"/>
  <c r="AH131" i="13"/>
  <c r="AH132" i="13"/>
  <c r="AH133" i="13"/>
  <c r="AH134" i="13"/>
  <c r="AH135" i="13"/>
  <c r="AH136" i="13"/>
  <c r="AH137" i="13"/>
  <c r="AH138" i="13"/>
  <c r="AH139" i="13"/>
  <c r="AH140" i="13"/>
  <c r="AH141" i="13"/>
  <c r="AH142" i="13"/>
  <c r="AH143" i="13"/>
  <c r="AH144" i="13"/>
  <c r="AH145" i="13"/>
  <c r="AH146" i="13"/>
  <c r="AH147" i="13"/>
  <c r="AH148" i="13"/>
  <c r="AH149" i="13"/>
  <c r="AH150" i="13"/>
  <c r="AH151" i="13"/>
  <c r="AH152" i="13"/>
  <c r="AH153" i="13"/>
  <c r="AH154" i="13"/>
  <c r="AH155" i="13"/>
  <c r="AH156" i="13"/>
  <c r="AH157" i="13"/>
  <c r="AH158" i="13"/>
  <c r="AH159" i="13"/>
  <c r="AH160" i="13"/>
  <c r="AH161" i="13"/>
  <c r="AH162" i="13"/>
  <c r="AH163" i="13"/>
  <c r="AH164" i="13"/>
  <c r="AH165" i="13"/>
  <c r="AH166" i="13"/>
  <c r="AH167" i="13"/>
  <c r="AH168" i="13"/>
  <c r="AH169" i="13"/>
  <c r="AH170" i="13"/>
  <c r="AH171" i="13"/>
  <c r="AH172" i="13"/>
  <c r="AH173" i="13"/>
  <c r="AF5" i="13"/>
  <c r="AF6" i="13"/>
  <c r="AF7" i="13"/>
  <c r="AF8" i="13"/>
  <c r="AF10" i="13"/>
  <c r="AF11" i="13"/>
  <c r="AF12" i="13"/>
  <c r="AF14" i="13"/>
  <c r="AF15" i="13"/>
  <c r="AF16" i="13"/>
  <c r="AF18" i="13"/>
  <c r="AF19" i="13"/>
  <c r="AF20" i="13"/>
  <c r="AF22" i="13"/>
  <c r="AF23" i="13"/>
  <c r="AF25" i="13"/>
  <c r="AF26" i="13"/>
  <c r="AF28" i="13"/>
  <c r="AF30" i="13"/>
  <c r="AF31" i="13"/>
  <c r="AF32" i="13"/>
  <c r="AF33" i="13"/>
  <c r="AF34" i="13"/>
  <c r="AF35" i="13"/>
  <c r="AF36" i="13"/>
  <c r="AF37" i="13"/>
  <c r="AF39" i="13"/>
  <c r="AF40" i="13"/>
  <c r="AF41" i="13"/>
  <c r="AF42" i="13"/>
  <c r="AF43" i="13"/>
  <c r="AF44" i="13"/>
  <c r="AF45" i="13"/>
  <c r="AF46" i="13"/>
  <c r="AF48" i="13"/>
  <c r="AF49" i="13"/>
  <c r="AF51" i="13"/>
  <c r="AF52" i="13"/>
  <c r="AF54" i="13"/>
  <c r="AF55" i="13"/>
  <c r="AF56" i="13"/>
  <c r="AF57" i="13"/>
  <c r="AF59" i="13"/>
  <c r="AF60" i="13"/>
  <c r="AF62" i="13"/>
  <c r="AF63" i="13"/>
  <c r="AF65" i="13"/>
  <c r="AF66" i="13"/>
  <c r="AF67" i="13"/>
  <c r="AF68" i="13"/>
  <c r="AF69" i="13"/>
  <c r="AF71" i="13"/>
  <c r="AF73" i="13"/>
  <c r="AF74" i="13"/>
  <c r="AF76" i="13"/>
  <c r="AF77" i="13"/>
  <c r="AF79" i="13"/>
  <c r="AF80" i="13"/>
  <c r="AF82" i="13"/>
  <c r="AF83" i="13"/>
  <c r="AF84" i="13"/>
  <c r="AF85" i="13"/>
  <c r="AF87" i="13"/>
  <c r="AF88" i="13"/>
  <c r="AF90" i="13"/>
  <c r="AF91" i="13"/>
  <c r="AF92" i="13"/>
  <c r="AF93" i="13"/>
  <c r="AF94" i="13"/>
  <c r="AF96" i="13"/>
  <c r="AF97" i="13"/>
  <c r="AF98" i="13"/>
  <c r="AF99" i="13"/>
  <c r="AF100" i="13"/>
  <c r="AF103" i="13"/>
  <c r="AF104" i="13"/>
  <c r="AF105" i="13"/>
  <c r="AF107" i="13"/>
  <c r="AF108" i="13"/>
  <c r="AF109" i="13"/>
  <c r="AF110" i="13"/>
  <c r="AF111" i="13"/>
  <c r="AF112" i="13"/>
  <c r="AF113" i="13"/>
  <c r="AF114" i="13"/>
  <c r="AF115" i="13"/>
  <c r="AF116" i="13"/>
  <c r="AF117" i="13"/>
  <c r="AF118" i="13"/>
  <c r="AF119" i="13"/>
  <c r="AF120" i="13"/>
  <c r="AF121" i="13"/>
  <c r="AF122" i="13"/>
  <c r="AF123" i="13"/>
  <c r="AF124" i="13"/>
  <c r="AF125" i="13"/>
  <c r="AF126" i="13"/>
  <c r="AF127" i="13"/>
  <c r="AF129" i="13"/>
  <c r="AF130" i="13"/>
  <c r="AF131" i="13"/>
  <c r="AF132" i="13"/>
  <c r="AF133" i="13"/>
  <c r="AF134" i="13"/>
  <c r="AF136" i="13"/>
  <c r="AF137" i="13"/>
  <c r="AF138" i="13"/>
  <c r="AF139" i="13"/>
  <c r="AF140" i="13"/>
  <c r="AF141" i="13"/>
  <c r="AF142" i="13"/>
  <c r="AF143" i="13"/>
  <c r="AF145" i="13"/>
  <c r="AF146" i="13"/>
  <c r="AF147" i="13"/>
  <c r="AF148" i="13"/>
  <c r="AF149" i="13"/>
  <c r="AF150" i="13"/>
  <c r="AF152" i="13"/>
  <c r="AF153" i="13"/>
  <c r="AF154" i="13"/>
  <c r="AF155" i="13"/>
  <c r="AF156" i="13"/>
  <c r="AF158" i="13"/>
  <c r="AF159" i="13"/>
  <c r="AF160" i="13"/>
  <c r="AF161" i="13"/>
  <c r="AF162" i="13"/>
  <c r="AF163" i="13"/>
  <c r="AF164" i="13"/>
  <c r="AF165" i="13"/>
  <c r="AF166" i="13"/>
  <c r="AF167" i="13"/>
  <c r="AF168" i="13"/>
  <c r="AF169" i="13"/>
  <c r="AF170" i="13"/>
  <c r="AF171" i="13"/>
  <c r="AF172" i="13"/>
  <c r="AF173" i="13"/>
  <c r="AD5" i="13"/>
  <c r="AD6" i="13"/>
  <c r="AD7" i="13"/>
  <c r="AD8" i="13"/>
  <c r="AD10" i="13"/>
  <c r="AD11" i="13"/>
  <c r="AD12" i="13"/>
  <c r="AD14" i="13"/>
  <c r="AD15" i="13"/>
  <c r="AD16" i="13"/>
  <c r="AD18" i="13"/>
  <c r="AD19" i="13"/>
  <c r="AD20" i="13"/>
  <c r="AD22" i="13"/>
  <c r="AD23" i="13"/>
  <c r="AD25" i="13"/>
  <c r="AD26" i="13"/>
  <c r="AD28" i="13"/>
  <c r="AD30" i="13"/>
  <c r="AD31" i="13"/>
  <c r="AD32" i="13"/>
  <c r="AD33" i="13"/>
  <c r="AD34" i="13"/>
  <c r="AD35" i="13"/>
  <c r="AD36" i="13"/>
  <c r="AD37" i="13"/>
  <c r="AD39" i="13"/>
  <c r="AD40" i="13"/>
  <c r="AD41" i="13"/>
  <c r="AD42" i="13"/>
  <c r="AD43" i="13"/>
  <c r="AD44" i="13"/>
  <c r="AD45" i="13"/>
  <c r="AD46" i="13"/>
  <c r="AD48" i="13"/>
  <c r="AD49" i="13"/>
  <c r="AD51" i="13"/>
  <c r="AD52" i="13"/>
  <c r="AD54" i="13"/>
  <c r="AD55" i="13"/>
  <c r="AD56" i="13"/>
  <c r="AD57" i="13"/>
  <c r="AD59" i="13"/>
  <c r="AD60" i="13"/>
  <c r="AD62" i="13"/>
  <c r="AD63" i="13"/>
  <c r="AD65" i="13"/>
  <c r="AD66" i="13"/>
  <c r="AD67" i="13"/>
  <c r="AD68" i="13"/>
  <c r="AD69" i="13"/>
  <c r="AD71" i="13"/>
  <c r="AD73" i="13"/>
  <c r="AD74" i="13"/>
  <c r="AD76" i="13"/>
  <c r="AD77" i="13"/>
  <c r="AD79" i="13"/>
  <c r="AD80" i="13"/>
  <c r="AD82" i="13"/>
  <c r="AD83" i="13"/>
  <c r="AD84" i="13"/>
  <c r="AD85" i="13"/>
  <c r="AD87" i="13"/>
  <c r="AD88" i="13"/>
  <c r="AD90" i="13"/>
  <c r="AD91" i="13"/>
  <c r="AD92" i="13"/>
  <c r="AD93" i="13"/>
  <c r="AD94" i="13"/>
  <c r="AD96" i="13"/>
  <c r="AD97" i="13"/>
  <c r="AD98" i="13"/>
  <c r="AD99" i="13"/>
  <c r="AD100" i="13"/>
  <c r="AD103" i="13"/>
  <c r="AD104" i="13"/>
  <c r="AD105" i="13"/>
  <c r="AD107" i="13"/>
  <c r="AD108" i="13"/>
  <c r="AD109" i="13"/>
  <c r="AD110" i="13"/>
  <c r="AD111" i="13"/>
  <c r="AD112" i="13"/>
  <c r="AD113" i="13"/>
  <c r="AD114" i="13"/>
  <c r="AD115" i="13"/>
  <c r="AD116" i="13"/>
  <c r="AD117" i="13"/>
  <c r="AD118" i="13"/>
  <c r="AD119" i="13"/>
  <c r="AD120" i="13"/>
  <c r="AD121" i="13"/>
  <c r="AD122" i="13"/>
  <c r="AD123" i="13"/>
  <c r="AD124" i="13"/>
  <c r="AD125" i="13"/>
  <c r="AD126" i="13"/>
  <c r="AD127" i="13"/>
  <c r="AD129" i="13"/>
  <c r="AD130" i="13"/>
  <c r="AD131" i="13"/>
  <c r="AD132" i="13"/>
  <c r="AD133" i="13"/>
  <c r="AD134" i="13"/>
  <c r="AD136" i="13"/>
  <c r="AD137" i="13"/>
  <c r="AD138" i="13"/>
  <c r="AD139" i="13"/>
  <c r="AD140" i="13"/>
  <c r="AD141" i="13"/>
  <c r="AD142" i="13"/>
  <c r="AD143" i="13"/>
  <c r="AD144" i="13"/>
  <c r="AD145" i="13"/>
  <c r="AD146" i="13"/>
  <c r="AD147" i="13"/>
  <c r="AD148" i="13"/>
  <c r="AD149" i="13"/>
  <c r="AD150" i="13"/>
  <c r="AD151" i="13"/>
  <c r="AD152" i="13"/>
  <c r="AD153" i="13"/>
  <c r="AD154" i="13"/>
  <c r="AD155" i="13"/>
  <c r="AD157" i="13"/>
  <c r="AD158" i="13"/>
  <c r="AD159" i="13"/>
  <c r="AD160" i="13"/>
  <c r="AD161" i="13"/>
  <c r="AD162" i="13"/>
  <c r="AD163" i="13"/>
  <c r="AD164" i="13"/>
  <c r="AD165" i="13"/>
  <c r="AD166" i="13"/>
  <c r="AD167" i="13"/>
  <c r="AD168" i="13"/>
  <c r="AD169" i="13"/>
  <c r="AD170" i="13"/>
  <c r="AD171" i="13"/>
  <c r="AD172" i="13"/>
  <c r="AD173" i="13"/>
  <c r="AB5" i="13"/>
  <c r="AB6" i="13"/>
  <c r="AB7" i="13"/>
  <c r="AB8" i="13"/>
  <c r="AB10" i="13"/>
  <c r="AB11" i="13"/>
  <c r="AB12" i="13"/>
  <c r="AB14" i="13"/>
  <c r="AB15" i="13"/>
  <c r="AB16" i="13"/>
  <c r="AB18" i="13"/>
  <c r="AB19" i="13"/>
  <c r="AB20" i="13"/>
  <c r="AB22" i="13"/>
  <c r="AB23" i="13"/>
  <c r="AB25" i="13"/>
  <c r="AB26" i="13"/>
  <c r="AB28" i="13"/>
  <c r="AB30" i="13"/>
  <c r="AB31" i="13"/>
  <c r="AB32" i="13"/>
  <c r="AB33" i="13"/>
  <c r="AB34" i="13"/>
  <c r="AB35" i="13"/>
  <c r="AB36" i="13"/>
  <c r="AB37" i="13"/>
  <c r="AB39" i="13"/>
  <c r="AB40" i="13"/>
  <c r="AB41" i="13"/>
  <c r="AB42" i="13"/>
  <c r="AB43" i="13"/>
  <c r="AB44" i="13"/>
  <c r="AB45" i="13"/>
  <c r="AB46" i="13"/>
  <c r="AB48" i="13"/>
  <c r="AB49" i="13"/>
  <c r="AB51" i="13"/>
  <c r="AB52" i="13"/>
  <c r="AB54" i="13"/>
  <c r="AB55" i="13"/>
  <c r="AB56" i="13"/>
  <c r="AB57" i="13"/>
  <c r="AB59" i="13"/>
  <c r="AB60" i="13"/>
  <c r="AB62" i="13"/>
  <c r="AB63" i="13"/>
  <c r="AB65" i="13"/>
  <c r="AB66" i="13"/>
  <c r="AB67" i="13"/>
  <c r="AB68" i="13"/>
  <c r="AB69" i="13"/>
  <c r="AB71" i="13"/>
  <c r="AB73" i="13"/>
  <c r="AB74" i="13"/>
  <c r="AB76" i="13"/>
  <c r="AB77" i="13"/>
  <c r="AB79" i="13"/>
  <c r="AB80" i="13"/>
  <c r="AB82" i="13"/>
  <c r="AB83" i="13"/>
  <c r="AB84" i="13"/>
  <c r="AB85" i="13"/>
  <c r="AB87" i="13"/>
  <c r="AB88" i="13"/>
  <c r="AB90" i="13"/>
  <c r="AB91" i="13"/>
  <c r="AB92" i="13"/>
  <c r="AB93" i="13"/>
  <c r="AB94" i="13"/>
  <c r="AB96" i="13"/>
  <c r="AB97" i="13"/>
  <c r="AB98" i="13"/>
  <c r="AB99" i="13"/>
  <c r="AB100" i="13"/>
  <c r="AB103" i="13"/>
  <c r="AB104" i="13"/>
  <c r="AB105" i="13"/>
  <c r="AB107" i="13"/>
  <c r="AB108" i="13"/>
  <c r="AB109" i="13"/>
  <c r="AB110" i="13"/>
  <c r="AB111" i="13"/>
  <c r="AB112" i="13"/>
  <c r="AB113" i="13"/>
  <c r="AB114" i="13"/>
  <c r="AB115" i="13"/>
  <c r="AB116" i="13"/>
  <c r="AB117" i="13"/>
  <c r="AB118" i="13"/>
  <c r="AB119" i="13"/>
  <c r="AB120" i="13"/>
  <c r="AB121" i="13"/>
  <c r="AB122" i="13"/>
  <c r="AB123" i="13"/>
  <c r="AB124" i="13"/>
  <c r="AB125" i="13"/>
  <c r="AB126" i="13"/>
  <c r="AB127" i="13"/>
  <c r="AB129" i="13"/>
  <c r="AB130" i="13"/>
  <c r="AB131" i="13"/>
  <c r="AB132" i="13"/>
  <c r="AB133" i="13"/>
  <c r="AB134" i="13"/>
  <c r="AB136" i="13"/>
  <c r="AB137" i="13"/>
  <c r="AB138" i="13"/>
  <c r="AB139" i="13"/>
  <c r="AB140" i="13"/>
  <c r="AB141" i="13"/>
  <c r="AB142" i="13"/>
  <c r="AB144" i="13"/>
  <c r="AB145" i="13"/>
  <c r="AB146" i="13"/>
  <c r="AB147" i="13"/>
  <c r="AB148" i="13"/>
  <c r="AB149" i="13"/>
  <c r="AB150" i="13"/>
  <c r="AB152" i="13"/>
  <c r="AB153" i="13"/>
  <c r="AB154" i="13"/>
  <c r="AB155" i="13"/>
  <c r="AB156" i="13"/>
  <c r="AB158" i="13"/>
  <c r="AB159" i="13"/>
  <c r="AB160" i="13"/>
  <c r="AB161" i="13"/>
  <c r="AB162" i="13"/>
  <c r="AB163" i="13"/>
  <c r="AB164" i="13"/>
  <c r="AB165" i="13"/>
  <c r="AB166" i="13"/>
  <c r="AB167" i="13"/>
  <c r="AB168" i="13"/>
  <c r="AB169" i="13"/>
  <c r="AB170" i="13"/>
  <c r="AB171" i="13"/>
  <c r="AB172" i="13"/>
  <c r="AB173" i="13"/>
  <c r="Z5" i="13"/>
  <c r="Z6" i="13"/>
  <c r="Z7" i="13"/>
  <c r="Z8" i="13"/>
  <c r="Z10" i="13"/>
  <c r="Z11" i="13"/>
  <c r="Z12" i="13"/>
  <c r="Z14" i="13"/>
  <c r="Z15" i="13"/>
  <c r="Z16" i="13"/>
  <c r="Z18" i="13"/>
  <c r="Z19" i="13"/>
  <c r="Z20" i="13"/>
  <c r="Z22" i="13"/>
  <c r="Z23" i="13"/>
  <c r="Z25" i="13"/>
  <c r="Z26" i="13"/>
  <c r="Z28" i="13"/>
  <c r="Z30" i="13"/>
  <c r="Z31" i="13"/>
  <c r="Z32" i="13"/>
  <c r="Z33" i="13"/>
  <c r="Z34" i="13"/>
  <c r="Z35" i="13"/>
  <c r="Z36" i="13"/>
  <c r="Z37" i="13"/>
  <c r="Z39" i="13"/>
  <c r="Z40" i="13"/>
  <c r="Z41" i="13"/>
  <c r="Z42" i="13"/>
  <c r="Z43" i="13"/>
  <c r="Z44" i="13"/>
  <c r="Z45" i="13"/>
  <c r="Z46" i="13"/>
  <c r="Z48" i="13"/>
  <c r="Z49" i="13"/>
  <c r="Z51" i="13"/>
  <c r="Z52" i="13"/>
  <c r="Z54" i="13"/>
  <c r="Z55" i="13"/>
  <c r="Z56" i="13"/>
  <c r="Z57" i="13"/>
  <c r="Z59" i="13"/>
  <c r="Z60" i="13"/>
  <c r="Z62" i="13"/>
  <c r="Z63" i="13"/>
  <c r="Z65" i="13"/>
  <c r="Z66" i="13"/>
  <c r="Z67" i="13"/>
  <c r="Z68" i="13"/>
  <c r="Z69" i="13"/>
  <c r="Z71" i="13"/>
  <c r="Z73" i="13"/>
  <c r="Z74" i="13"/>
  <c r="Z76" i="13"/>
  <c r="Z77" i="13"/>
  <c r="Z79" i="13"/>
  <c r="Z80" i="13"/>
  <c r="Z82" i="13"/>
  <c r="Z83" i="13"/>
  <c r="Z84" i="13"/>
  <c r="Z85" i="13"/>
  <c r="Z87" i="13"/>
  <c r="Z88" i="13"/>
  <c r="Z90" i="13"/>
  <c r="Z91" i="13"/>
  <c r="Z92" i="13"/>
  <c r="Z93" i="13"/>
  <c r="Z94" i="13"/>
  <c r="Z96" i="13"/>
  <c r="Z97" i="13"/>
  <c r="Z98" i="13"/>
  <c r="Z99" i="13"/>
  <c r="Z100" i="13"/>
  <c r="Z103" i="13"/>
  <c r="Z104" i="13"/>
  <c r="Z105" i="13"/>
  <c r="Z107" i="13"/>
  <c r="Z108" i="13"/>
  <c r="Z109" i="13"/>
  <c r="Z110" i="13"/>
  <c r="Z111" i="13"/>
  <c r="Z112" i="13"/>
  <c r="Z113" i="13"/>
  <c r="Z114" i="13"/>
  <c r="Z115" i="13"/>
  <c r="Z116" i="13"/>
  <c r="Z117" i="13"/>
  <c r="Z118" i="13"/>
  <c r="Z119" i="13"/>
  <c r="Z120" i="13"/>
  <c r="Z121" i="13"/>
  <c r="Z122" i="13"/>
  <c r="Z123" i="13"/>
  <c r="Z124" i="13"/>
  <c r="Z125" i="13"/>
  <c r="Z126" i="13"/>
  <c r="Z127" i="13"/>
  <c r="Z129" i="13"/>
  <c r="Z130" i="13"/>
  <c r="Z131" i="13"/>
  <c r="Z132" i="13"/>
  <c r="Z133" i="13"/>
  <c r="Z134" i="13"/>
  <c r="Z135" i="13"/>
  <c r="Z136" i="13"/>
  <c r="Z137" i="13"/>
  <c r="Z138" i="13"/>
  <c r="Z139" i="13"/>
  <c r="Z140" i="13"/>
  <c r="Z141" i="13"/>
  <c r="Z142" i="13"/>
  <c r="Z143" i="13"/>
  <c r="Z144" i="13"/>
  <c r="Z145" i="13"/>
  <c r="Z146" i="13"/>
  <c r="Z147" i="13"/>
  <c r="Z148" i="13"/>
  <c r="Z149" i="13"/>
  <c r="Z150" i="13"/>
  <c r="Z151" i="13"/>
  <c r="Z152" i="13"/>
  <c r="Z153" i="13"/>
  <c r="Z154" i="13"/>
  <c r="Z155" i="13"/>
  <c r="Z156" i="13"/>
  <c r="Z157" i="13"/>
  <c r="Z158" i="13"/>
  <c r="Z159" i="13"/>
  <c r="Z160" i="13"/>
  <c r="Z161" i="13"/>
  <c r="Z162" i="13"/>
  <c r="Z163" i="13"/>
  <c r="Z164" i="13"/>
  <c r="Z165" i="13"/>
  <c r="Z166" i="13"/>
  <c r="Z167" i="13"/>
  <c r="Z168" i="13"/>
  <c r="Z169" i="13"/>
  <c r="Z170" i="13"/>
  <c r="Z171" i="13"/>
  <c r="Z172" i="13"/>
  <c r="Z173" i="13"/>
  <c r="X5" i="13"/>
  <c r="X6" i="13"/>
  <c r="X7" i="13"/>
  <c r="X8" i="13"/>
  <c r="X10" i="13"/>
  <c r="X11" i="13"/>
  <c r="X12" i="13"/>
  <c r="X14" i="13"/>
  <c r="X15" i="13"/>
  <c r="X16" i="13"/>
  <c r="X18" i="13"/>
  <c r="X19" i="13"/>
  <c r="X20" i="13"/>
  <c r="X22" i="13"/>
  <c r="X23" i="13"/>
  <c r="X25" i="13"/>
  <c r="X26" i="13"/>
  <c r="X28" i="13"/>
  <c r="X30" i="13"/>
  <c r="X31" i="13"/>
  <c r="X32" i="13"/>
  <c r="X33" i="13"/>
  <c r="X34" i="13"/>
  <c r="X35" i="13"/>
  <c r="X36" i="13"/>
  <c r="X37" i="13"/>
  <c r="X39" i="13"/>
  <c r="X40" i="13"/>
  <c r="X41" i="13"/>
  <c r="X42" i="13"/>
  <c r="X43" i="13"/>
  <c r="X44" i="13"/>
  <c r="X45" i="13"/>
  <c r="X46" i="13"/>
  <c r="X48" i="13"/>
  <c r="X49" i="13"/>
  <c r="X51" i="13"/>
  <c r="X52" i="13"/>
  <c r="X54" i="13"/>
  <c r="X55" i="13"/>
  <c r="X56" i="13"/>
  <c r="X57" i="13"/>
  <c r="X59" i="13"/>
  <c r="X60" i="13"/>
  <c r="X62" i="13"/>
  <c r="X63" i="13"/>
  <c r="X65" i="13"/>
  <c r="X66" i="13"/>
  <c r="X67" i="13"/>
  <c r="X68" i="13"/>
  <c r="X69" i="13"/>
  <c r="X71" i="13"/>
  <c r="X73" i="13"/>
  <c r="X74" i="13"/>
  <c r="X76" i="13"/>
  <c r="X77" i="13"/>
  <c r="X79" i="13"/>
  <c r="X80" i="13"/>
  <c r="X82" i="13"/>
  <c r="X83" i="13"/>
  <c r="X84" i="13"/>
  <c r="X85" i="13"/>
  <c r="X87" i="13"/>
  <c r="X88" i="13"/>
  <c r="X90" i="13"/>
  <c r="X91" i="13"/>
  <c r="X92" i="13"/>
  <c r="X93" i="13"/>
  <c r="X94" i="13"/>
  <c r="X96" i="13"/>
  <c r="X97" i="13"/>
  <c r="X98" i="13"/>
  <c r="X99" i="13"/>
  <c r="X100" i="13"/>
  <c r="X103" i="13"/>
  <c r="X104" i="13"/>
  <c r="X105" i="13"/>
  <c r="X107" i="13"/>
  <c r="X108" i="13"/>
  <c r="X109" i="13"/>
  <c r="X110" i="13"/>
  <c r="X111" i="13"/>
  <c r="X112" i="13"/>
  <c r="X113" i="13"/>
  <c r="X114" i="13"/>
  <c r="X115" i="13"/>
  <c r="X116" i="13"/>
  <c r="X117" i="13"/>
  <c r="X118" i="13"/>
  <c r="X119" i="13"/>
  <c r="X120" i="13"/>
  <c r="X121" i="13"/>
  <c r="X122" i="13"/>
  <c r="X123" i="13"/>
  <c r="X124" i="13"/>
  <c r="X125" i="13"/>
  <c r="X126" i="13"/>
  <c r="X127" i="13"/>
  <c r="X129" i="13"/>
  <c r="X130" i="13"/>
  <c r="X131" i="13"/>
  <c r="X132" i="13"/>
  <c r="X133" i="13"/>
  <c r="X134" i="13"/>
  <c r="X135" i="13"/>
  <c r="X136" i="13"/>
  <c r="X137" i="13"/>
  <c r="X138" i="13"/>
  <c r="X139" i="13"/>
  <c r="X140" i="13"/>
  <c r="X141" i="13"/>
  <c r="X142" i="13"/>
  <c r="X143" i="13"/>
  <c r="X144" i="13"/>
  <c r="X145" i="13"/>
  <c r="X146" i="13"/>
  <c r="X147" i="13"/>
  <c r="X148" i="13"/>
  <c r="X149" i="13"/>
  <c r="X150" i="13"/>
  <c r="X151" i="13"/>
  <c r="X152" i="13"/>
  <c r="X153" i="13"/>
  <c r="X154" i="13"/>
  <c r="X155" i="13"/>
  <c r="X156" i="13"/>
  <c r="X157" i="13"/>
  <c r="X158" i="13"/>
  <c r="X159" i="13"/>
  <c r="X160" i="13"/>
  <c r="X161" i="13"/>
  <c r="X162" i="13"/>
  <c r="X163" i="13"/>
  <c r="X164" i="13"/>
  <c r="X165" i="13"/>
  <c r="X166" i="13"/>
  <c r="X167" i="13"/>
  <c r="X168" i="13"/>
  <c r="X169" i="13"/>
  <c r="X170" i="13"/>
  <c r="X171" i="13"/>
  <c r="X172" i="13"/>
  <c r="X173" i="13"/>
  <c r="V5" i="13"/>
  <c r="V6" i="13"/>
  <c r="V7" i="13"/>
  <c r="V8" i="13"/>
  <c r="V10" i="13"/>
  <c r="V11" i="13"/>
  <c r="V12" i="13"/>
  <c r="V14" i="13"/>
  <c r="V15" i="13"/>
  <c r="V16" i="13"/>
  <c r="V18" i="13"/>
  <c r="V19" i="13"/>
  <c r="V20" i="13"/>
  <c r="V22" i="13"/>
  <c r="V23" i="13"/>
  <c r="V25" i="13"/>
  <c r="V26" i="13"/>
  <c r="V28" i="13"/>
  <c r="V30" i="13"/>
  <c r="V31" i="13"/>
  <c r="V32" i="13"/>
  <c r="V33" i="13"/>
  <c r="V34" i="13"/>
  <c r="V35" i="13"/>
  <c r="V36" i="13"/>
  <c r="V37" i="13"/>
  <c r="V39" i="13"/>
  <c r="V40" i="13"/>
  <c r="V41" i="13"/>
  <c r="V42" i="13"/>
  <c r="V43" i="13"/>
  <c r="V44" i="13"/>
  <c r="V45" i="13"/>
  <c r="V46" i="13"/>
  <c r="V48" i="13"/>
  <c r="V49" i="13"/>
  <c r="V51" i="13"/>
  <c r="V52" i="13"/>
  <c r="V54" i="13"/>
  <c r="V55" i="13"/>
  <c r="V56" i="13"/>
  <c r="V57" i="13"/>
  <c r="V59" i="13"/>
  <c r="V60" i="13"/>
  <c r="V62" i="13"/>
  <c r="V63" i="13"/>
  <c r="V65" i="13"/>
  <c r="V66" i="13"/>
  <c r="V67" i="13"/>
  <c r="V68" i="13"/>
  <c r="V69" i="13"/>
  <c r="V71" i="13"/>
  <c r="V73" i="13"/>
  <c r="V74" i="13"/>
  <c r="V76" i="13"/>
  <c r="V77" i="13"/>
  <c r="V79" i="13"/>
  <c r="V80" i="13"/>
  <c r="V82" i="13"/>
  <c r="V83" i="13"/>
  <c r="V84" i="13"/>
  <c r="V85" i="13"/>
  <c r="V87" i="13"/>
  <c r="V88" i="13"/>
  <c r="V90" i="13"/>
  <c r="V91" i="13"/>
  <c r="V92" i="13"/>
  <c r="V93" i="13"/>
  <c r="V94" i="13"/>
  <c r="V96" i="13"/>
  <c r="V97" i="13"/>
  <c r="V98" i="13"/>
  <c r="V99" i="13"/>
  <c r="V100" i="13"/>
  <c r="V103" i="13"/>
  <c r="V104" i="13"/>
  <c r="V105" i="13"/>
  <c r="V107" i="13"/>
  <c r="V108" i="13"/>
  <c r="V109" i="13"/>
  <c r="V110" i="13"/>
  <c r="V111" i="13"/>
  <c r="V112" i="13"/>
  <c r="V113" i="13"/>
  <c r="V114" i="13"/>
  <c r="V115" i="13"/>
  <c r="V116" i="13"/>
  <c r="V117" i="13"/>
  <c r="V118" i="13"/>
  <c r="V119" i="13"/>
  <c r="V120" i="13"/>
  <c r="V121" i="13"/>
  <c r="V122" i="13"/>
  <c r="V123" i="13"/>
  <c r="V124" i="13"/>
  <c r="V125" i="13"/>
  <c r="V126" i="13"/>
  <c r="V127" i="13"/>
  <c r="V129" i="13"/>
  <c r="V130" i="13"/>
  <c r="V131" i="13"/>
  <c r="V132" i="13"/>
  <c r="V133" i="13"/>
  <c r="V134" i="13"/>
  <c r="V135" i="13"/>
  <c r="V136" i="13"/>
  <c r="V137" i="13"/>
  <c r="V138" i="13"/>
  <c r="V139" i="13"/>
  <c r="V140" i="13"/>
  <c r="V141" i="13"/>
  <c r="V142" i="13"/>
  <c r="V143" i="13"/>
  <c r="V144" i="13"/>
  <c r="V145" i="13"/>
  <c r="V146" i="13"/>
  <c r="V147" i="13"/>
  <c r="V148" i="13"/>
  <c r="V149" i="13"/>
  <c r="V150" i="13"/>
  <c r="V151" i="13"/>
  <c r="V152" i="13"/>
  <c r="V153" i="13"/>
  <c r="V154" i="13"/>
  <c r="V155" i="13"/>
  <c r="V156" i="13"/>
  <c r="V157" i="13"/>
  <c r="V158" i="13"/>
  <c r="V159" i="13"/>
  <c r="V160" i="13"/>
  <c r="V161" i="13"/>
  <c r="V162" i="13"/>
  <c r="V163" i="13"/>
  <c r="V164" i="13"/>
  <c r="V165" i="13"/>
  <c r="V166" i="13"/>
  <c r="V167" i="13"/>
  <c r="V168" i="13"/>
  <c r="V169" i="13"/>
  <c r="V170" i="13"/>
  <c r="V171" i="13"/>
  <c r="V172" i="13"/>
  <c r="V173" i="13"/>
  <c r="T5" i="13"/>
  <c r="T6" i="13"/>
  <c r="T7" i="13"/>
  <c r="T8" i="13"/>
  <c r="T10" i="13"/>
  <c r="T11" i="13"/>
  <c r="T12" i="13"/>
  <c r="T14" i="13"/>
  <c r="T15" i="13"/>
  <c r="T16" i="13"/>
  <c r="T18" i="13"/>
  <c r="T19" i="13"/>
  <c r="T20" i="13"/>
  <c r="T22" i="13"/>
  <c r="T23" i="13"/>
  <c r="T25" i="13"/>
  <c r="T26" i="13"/>
  <c r="T28" i="13"/>
  <c r="T30" i="13"/>
  <c r="T31" i="13"/>
  <c r="T32" i="13"/>
  <c r="T33" i="13"/>
  <c r="T34" i="13"/>
  <c r="T35" i="13"/>
  <c r="T36" i="13"/>
  <c r="T37" i="13"/>
  <c r="T39" i="13"/>
  <c r="T40" i="13"/>
  <c r="T41" i="13"/>
  <c r="T42" i="13"/>
  <c r="T43" i="13"/>
  <c r="T44" i="13"/>
  <c r="T45" i="13"/>
  <c r="T46" i="13"/>
  <c r="T48" i="13"/>
  <c r="T49" i="13"/>
  <c r="T51" i="13"/>
  <c r="T52" i="13"/>
  <c r="T54" i="13"/>
  <c r="T55" i="13"/>
  <c r="T56" i="13"/>
  <c r="T57" i="13"/>
  <c r="T59" i="13"/>
  <c r="T60" i="13"/>
  <c r="T62" i="13"/>
  <c r="T63" i="13"/>
  <c r="T65" i="13"/>
  <c r="T66" i="13"/>
  <c r="T67" i="13"/>
  <c r="T68" i="13"/>
  <c r="T69" i="13"/>
  <c r="T71" i="13"/>
  <c r="T73" i="13"/>
  <c r="T74" i="13"/>
  <c r="T76" i="13"/>
  <c r="T77" i="13"/>
  <c r="T79" i="13"/>
  <c r="T80" i="13"/>
  <c r="T82" i="13"/>
  <c r="T83" i="13"/>
  <c r="T84" i="13"/>
  <c r="T85" i="13"/>
  <c r="T87" i="13"/>
  <c r="T88" i="13"/>
  <c r="T90" i="13"/>
  <c r="T91" i="13"/>
  <c r="T92" i="13"/>
  <c r="T93" i="13"/>
  <c r="T94" i="13"/>
  <c r="T96" i="13"/>
  <c r="T97" i="13"/>
  <c r="T98" i="13"/>
  <c r="T99" i="13"/>
  <c r="T100" i="13"/>
  <c r="T103" i="13"/>
  <c r="T104" i="13"/>
  <c r="T105" i="13"/>
  <c r="T107" i="13"/>
  <c r="T108" i="13"/>
  <c r="T109" i="13"/>
  <c r="T110" i="13"/>
  <c r="T111" i="13"/>
  <c r="T112" i="13"/>
  <c r="T113" i="13"/>
  <c r="T114" i="13"/>
  <c r="T115" i="13"/>
  <c r="T116" i="13"/>
  <c r="T117" i="13"/>
  <c r="T118" i="13"/>
  <c r="T119" i="13"/>
  <c r="T120" i="13"/>
  <c r="T121" i="13"/>
  <c r="T122" i="13"/>
  <c r="T123" i="13"/>
  <c r="T124" i="13"/>
  <c r="T125" i="13"/>
  <c r="T126" i="13"/>
  <c r="T127" i="13"/>
  <c r="T129" i="13"/>
  <c r="T130" i="13"/>
  <c r="T131" i="13"/>
  <c r="T132" i="13"/>
  <c r="T133" i="13"/>
  <c r="T134" i="13"/>
  <c r="T135" i="13"/>
  <c r="T136" i="13"/>
  <c r="T137" i="13"/>
  <c r="T138" i="13"/>
  <c r="T139" i="13"/>
  <c r="T140" i="13"/>
  <c r="T141" i="13"/>
  <c r="T142" i="13"/>
  <c r="T143" i="13"/>
  <c r="T144" i="13"/>
  <c r="T145" i="13"/>
  <c r="T146" i="13"/>
  <c r="T147" i="13"/>
  <c r="T148" i="13"/>
  <c r="T149" i="13"/>
  <c r="T150" i="13"/>
  <c r="T151" i="13"/>
  <c r="T152" i="13"/>
  <c r="T153" i="13"/>
  <c r="T154" i="13"/>
  <c r="T155" i="13"/>
  <c r="T156" i="13"/>
  <c r="T157" i="13"/>
  <c r="T158" i="13"/>
  <c r="T159" i="13"/>
  <c r="T160" i="13"/>
  <c r="T161" i="13"/>
  <c r="T162" i="13"/>
  <c r="T163" i="13"/>
  <c r="T164" i="13"/>
  <c r="T165" i="13"/>
  <c r="T166" i="13"/>
  <c r="T167" i="13"/>
  <c r="T168" i="13"/>
  <c r="T169" i="13"/>
  <c r="T170" i="13"/>
  <c r="T171" i="13"/>
  <c r="T172" i="13"/>
  <c r="T173" i="13"/>
  <c r="R5" i="13"/>
  <c r="R6" i="13"/>
  <c r="R7" i="13"/>
  <c r="R8" i="13"/>
  <c r="R10" i="13"/>
  <c r="R11" i="13"/>
  <c r="R12" i="13"/>
  <c r="R14" i="13"/>
  <c r="R15" i="13"/>
  <c r="R16" i="13"/>
  <c r="R18" i="13"/>
  <c r="R19" i="13"/>
  <c r="R20" i="13"/>
  <c r="R22" i="13"/>
  <c r="R23" i="13"/>
  <c r="R25" i="13"/>
  <c r="R26" i="13"/>
  <c r="R28" i="13"/>
  <c r="R30" i="13"/>
  <c r="R31" i="13"/>
  <c r="R32" i="13"/>
  <c r="R33" i="13"/>
  <c r="R34" i="13"/>
  <c r="R35" i="13"/>
  <c r="R36" i="13"/>
  <c r="R37" i="13"/>
  <c r="R39" i="13"/>
  <c r="R40" i="13"/>
  <c r="R41" i="13"/>
  <c r="R42" i="13"/>
  <c r="R43" i="13"/>
  <c r="R44" i="13"/>
  <c r="R45" i="13"/>
  <c r="R46" i="13"/>
  <c r="R48" i="13"/>
  <c r="R49" i="13"/>
  <c r="R51" i="13"/>
  <c r="R52" i="13"/>
  <c r="R54" i="13"/>
  <c r="R55" i="13"/>
  <c r="R56" i="13"/>
  <c r="R57" i="13"/>
  <c r="R59" i="13"/>
  <c r="R60" i="13"/>
  <c r="R62" i="13"/>
  <c r="R63" i="13"/>
  <c r="R65" i="13"/>
  <c r="R66" i="13"/>
  <c r="R67" i="13"/>
  <c r="R68" i="13"/>
  <c r="R69" i="13"/>
  <c r="R71" i="13"/>
  <c r="R73" i="13"/>
  <c r="R74" i="13"/>
  <c r="R76" i="13"/>
  <c r="R77" i="13"/>
  <c r="R79" i="13"/>
  <c r="R80" i="13"/>
  <c r="R82" i="13"/>
  <c r="R83" i="13"/>
  <c r="R84" i="13"/>
  <c r="R85" i="13"/>
  <c r="R87" i="13"/>
  <c r="R88" i="13"/>
  <c r="R90" i="13"/>
  <c r="R91" i="13"/>
  <c r="R92" i="13"/>
  <c r="R93" i="13"/>
  <c r="R94" i="13"/>
  <c r="R96" i="13"/>
  <c r="R97" i="13"/>
  <c r="R98" i="13"/>
  <c r="R99" i="13"/>
  <c r="R100" i="13"/>
  <c r="R103" i="13"/>
  <c r="R104" i="13"/>
  <c r="R105" i="13"/>
  <c r="R107" i="13"/>
  <c r="R108" i="13"/>
  <c r="R109" i="13"/>
  <c r="R110" i="13"/>
  <c r="R111" i="13"/>
  <c r="R112" i="13"/>
  <c r="R113" i="13"/>
  <c r="R114" i="13"/>
  <c r="R115" i="13"/>
  <c r="R116" i="13"/>
  <c r="R117" i="13"/>
  <c r="R118" i="13"/>
  <c r="R119" i="13"/>
  <c r="R120" i="13"/>
  <c r="R121" i="13"/>
  <c r="R122" i="13"/>
  <c r="R123" i="13"/>
  <c r="R124" i="13"/>
  <c r="R125" i="13"/>
  <c r="R126" i="13"/>
  <c r="R127" i="13"/>
  <c r="R129" i="13"/>
  <c r="R130" i="13"/>
  <c r="R131" i="13"/>
  <c r="R132" i="13"/>
  <c r="R133" i="13"/>
  <c r="R134" i="13"/>
  <c r="R135" i="13"/>
  <c r="R136" i="13"/>
  <c r="R137" i="13"/>
  <c r="R138" i="13"/>
  <c r="R139" i="13"/>
  <c r="R140" i="13"/>
  <c r="R141" i="13"/>
  <c r="R142" i="13"/>
  <c r="R143" i="13"/>
  <c r="R144" i="13"/>
  <c r="R145" i="13"/>
  <c r="R146" i="13"/>
  <c r="R147" i="13"/>
  <c r="R148" i="13"/>
  <c r="R149" i="13"/>
  <c r="R150" i="13"/>
  <c r="R151" i="13"/>
  <c r="R152" i="13"/>
  <c r="R153" i="13"/>
  <c r="R154" i="13"/>
  <c r="R155" i="13"/>
  <c r="R156" i="13"/>
  <c r="R157" i="13"/>
  <c r="R158" i="13"/>
  <c r="R159" i="13"/>
  <c r="R160" i="13"/>
  <c r="R161" i="13"/>
  <c r="R162" i="13"/>
  <c r="R163" i="13"/>
  <c r="R164" i="13"/>
  <c r="R165" i="13"/>
  <c r="R166" i="13"/>
  <c r="R167" i="13"/>
  <c r="R168" i="13"/>
  <c r="R169" i="13"/>
  <c r="R170" i="13"/>
  <c r="R171" i="13"/>
  <c r="R172" i="13"/>
  <c r="R173" i="13"/>
  <c r="P5" i="13"/>
  <c r="P6" i="13"/>
  <c r="P7" i="13"/>
  <c r="P8" i="13"/>
  <c r="P10" i="13"/>
  <c r="P11" i="13"/>
  <c r="P12" i="13"/>
  <c r="P14" i="13"/>
  <c r="P15" i="13"/>
  <c r="P16" i="13"/>
  <c r="P18" i="13"/>
  <c r="P19" i="13"/>
  <c r="P20" i="13"/>
  <c r="P22" i="13"/>
  <c r="P23" i="13"/>
  <c r="P25" i="13"/>
  <c r="P26" i="13"/>
  <c r="P28" i="13"/>
  <c r="P30" i="13"/>
  <c r="P31" i="13"/>
  <c r="P32" i="13"/>
  <c r="P33" i="13"/>
  <c r="P34" i="13"/>
  <c r="P35" i="13"/>
  <c r="P36" i="13"/>
  <c r="P37" i="13"/>
  <c r="P39" i="13"/>
  <c r="P40" i="13"/>
  <c r="P41" i="13"/>
  <c r="P42" i="13"/>
  <c r="P43" i="13"/>
  <c r="P44" i="13"/>
  <c r="P45" i="13"/>
  <c r="P46" i="13"/>
  <c r="P48" i="13"/>
  <c r="P49" i="13"/>
  <c r="P51" i="13"/>
  <c r="P52" i="13"/>
  <c r="P54" i="13"/>
  <c r="P55" i="13"/>
  <c r="P56" i="13"/>
  <c r="P57" i="13"/>
  <c r="P59" i="13"/>
  <c r="P60" i="13"/>
  <c r="P62" i="13"/>
  <c r="P63" i="13"/>
  <c r="P65" i="13"/>
  <c r="P66" i="13"/>
  <c r="P67" i="13"/>
  <c r="P68" i="13"/>
  <c r="P69" i="13"/>
  <c r="P71" i="13"/>
  <c r="P73" i="13"/>
  <c r="P74" i="13"/>
  <c r="P76" i="13"/>
  <c r="P77" i="13"/>
  <c r="P79" i="13"/>
  <c r="P80" i="13"/>
  <c r="P82" i="13"/>
  <c r="P83" i="13"/>
  <c r="P84" i="13"/>
  <c r="P85" i="13"/>
  <c r="P87" i="13"/>
  <c r="P88" i="13"/>
  <c r="P90" i="13"/>
  <c r="P91" i="13"/>
  <c r="P92" i="13"/>
  <c r="P93" i="13"/>
  <c r="P94" i="13"/>
  <c r="P96" i="13"/>
  <c r="P97" i="13"/>
  <c r="P98" i="13"/>
  <c r="P99" i="13"/>
  <c r="P100" i="13"/>
  <c r="P103" i="13"/>
  <c r="P104" i="13"/>
  <c r="P105" i="13"/>
  <c r="P107" i="13"/>
  <c r="P108" i="13"/>
  <c r="P109" i="13"/>
  <c r="P110" i="13"/>
  <c r="P111" i="13"/>
  <c r="P112" i="13"/>
  <c r="P113" i="13"/>
  <c r="P114" i="13"/>
  <c r="P115" i="13"/>
  <c r="P116" i="13"/>
  <c r="P117" i="13"/>
  <c r="P118" i="13"/>
  <c r="P119" i="13"/>
  <c r="P120" i="13"/>
  <c r="P121" i="13"/>
  <c r="P122" i="13"/>
  <c r="P123" i="13"/>
  <c r="P124" i="13"/>
  <c r="P125" i="13"/>
  <c r="P126" i="13"/>
  <c r="P127" i="13"/>
  <c r="P129" i="13"/>
  <c r="P130" i="13"/>
  <c r="P131" i="13"/>
  <c r="P132" i="13"/>
  <c r="P133" i="13"/>
  <c r="P134" i="13"/>
  <c r="P135" i="13"/>
  <c r="P136" i="13"/>
  <c r="P137" i="13"/>
  <c r="P138" i="13"/>
  <c r="P139" i="13"/>
  <c r="P140" i="13"/>
  <c r="P141" i="13"/>
  <c r="P142" i="13"/>
  <c r="P143" i="13"/>
  <c r="P144" i="13"/>
  <c r="P145" i="13"/>
  <c r="P146" i="13"/>
  <c r="P147" i="13"/>
  <c r="P148" i="13"/>
  <c r="P149" i="13"/>
  <c r="P150" i="13"/>
  <c r="P151" i="13"/>
  <c r="P152" i="13"/>
  <c r="AN152" i="13" s="1"/>
  <c r="P153" i="13"/>
  <c r="P154" i="13"/>
  <c r="P155" i="13"/>
  <c r="P156" i="13"/>
  <c r="P157" i="13"/>
  <c r="P158" i="13"/>
  <c r="P159" i="13"/>
  <c r="P160" i="13"/>
  <c r="P161" i="13"/>
  <c r="P162" i="13"/>
  <c r="P163" i="13"/>
  <c r="P164" i="13"/>
  <c r="P165" i="13"/>
  <c r="P166" i="13"/>
  <c r="P167" i="13"/>
  <c r="P168" i="13"/>
  <c r="P169" i="13"/>
  <c r="P170" i="13"/>
  <c r="P171" i="13"/>
  <c r="P172" i="13"/>
  <c r="P173" i="13"/>
  <c r="AE157" i="13"/>
  <c r="AF157" i="13" s="1"/>
  <c r="AE151" i="13"/>
  <c r="AF151" i="13" s="1"/>
  <c r="AE144" i="13"/>
  <c r="AF144" i="13" s="1"/>
  <c r="AE135" i="13"/>
  <c r="AF135" i="13" s="1"/>
  <c r="AA143" i="13"/>
  <c r="AB143" i="13" s="1"/>
  <c r="AA157" i="13"/>
  <c r="AB157" i="13" s="1"/>
  <c r="AA151" i="13"/>
  <c r="AB151" i="13" s="1"/>
  <c r="AA135" i="13"/>
  <c r="AB135" i="13" s="1"/>
  <c r="AN6" i="9"/>
  <c r="AN7" i="9"/>
  <c r="AN8" i="9"/>
  <c r="AN10" i="9"/>
  <c r="AN11" i="9"/>
  <c r="AN12" i="9"/>
  <c r="AN13" i="9"/>
  <c r="AN14" i="9"/>
  <c r="AN15" i="9"/>
  <c r="AN16" i="9"/>
  <c r="AN17" i="9"/>
  <c r="AN18" i="9"/>
  <c r="AN19" i="9"/>
  <c r="AN20" i="9"/>
  <c r="AN21" i="9"/>
  <c r="AN22" i="9"/>
  <c r="AN23" i="9"/>
  <c r="AN24" i="9"/>
  <c r="AN25" i="9"/>
  <c r="AN29" i="9"/>
  <c r="AN30" i="9"/>
  <c r="AN31" i="9"/>
  <c r="AN32" i="9"/>
  <c r="AN33" i="9"/>
  <c r="AN34" i="9"/>
  <c r="AN35" i="9"/>
  <c r="AN36" i="9"/>
  <c r="AN37" i="9"/>
  <c r="AN38" i="9"/>
  <c r="AN39" i="9"/>
  <c r="AN40" i="9"/>
  <c r="AN41" i="9"/>
  <c r="AN42" i="9"/>
  <c r="AN43" i="9"/>
  <c r="AN44" i="9"/>
  <c r="AN45" i="9"/>
  <c r="AN46" i="9"/>
  <c r="AN47" i="9"/>
  <c r="AN48" i="9"/>
  <c r="AN49" i="9"/>
  <c r="AN51" i="9"/>
  <c r="AN52" i="9"/>
  <c r="AN53" i="9"/>
  <c r="AN54" i="9"/>
  <c r="AN55" i="9"/>
  <c r="AN56" i="9"/>
  <c r="AN57" i="9"/>
  <c r="AN58" i="9"/>
  <c r="AN59" i="9"/>
  <c r="AN60" i="9"/>
  <c r="AN61" i="9"/>
  <c r="AN62" i="9"/>
  <c r="AN63" i="9"/>
  <c r="AN64" i="9"/>
  <c r="AN65" i="9"/>
  <c r="AN66" i="9"/>
  <c r="AN68" i="9"/>
  <c r="AN69" i="9"/>
  <c r="AN70" i="9"/>
  <c r="AN71" i="9"/>
  <c r="AN72" i="9"/>
  <c r="AN73" i="9"/>
  <c r="AN74" i="9"/>
  <c r="AN75" i="9"/>
  <c r="AN77" i="9"/>
  <c r="AN78" i="9"/>
  <c r="AN79" i="9"/>
  <c r="AN80" i="9"/>
  <c r="AN81" i="9"/>
  <c r="AN82" i="9"/>
  <c r="AN83" i="9"/>
  <c r="AN84" i="9"/>
  <c r="AN85" i="9"/>
  <c r="AN86" i="9"/>
  <c r="AN87" i="9"/>
  <c r="AN89" i="9"/>
  <c r="AN90" i="9"/>
  <c r="AN91" i="9"/>
  <c r="AN92" i="9"/>
  <c r="AN93" i="9"/>
  <c r="AN95" i="9"/>
  <c r="AN96" i="9"/>
  <c r="AN99" i="9"/>
  <c r="AN100" i="9"/>
  <c r="AN101" i="9"/>
  <c r="AN102" i="9"/>
  <c r="AN103" i="9"/>
  <c r="AN104" i="9"/>
  <c r="AN105" i="9"/>
  <c r="AN106" i="9"/>
  <c r="AN107" i="9"/>
  <c r="AN108" i="9"/>
  <c r="AN110" i="9"/>
  <c r="AN111" i="9"/>
  <c r="AN112" i="9"/>
  <c r="AN114" i="9"/>
  <c r="AN115" i="9"/>
  <c r="AN116" i="9"/>
  <c r="AN117" i="9"/>
  <c r="AN118" i="9"/>
  <c r="AN119" i="9"/>
  <c r="AN121" i="9"/>
  <c r="AN122" i="9"/>
  <c r="AN123" i="9"/>
  <c r="AN124" i="9"/>
  <c r="AN125" i="9"/>
  <c r="AN126" i="9"/>
  <c r="AN127" i="9"/>
  <c r="AN128" i="9"/>
  <c r="AN129" i="9"/>
  <c r="AN130" i="9"/>
  <c r="AN131" i="9"/>
  <c r="AN132" i="9"/>
  <c r="AN133" i="9"/>
  <c r="AN134" i="9"/>
  <c r="AN135" i="9"/>
  <c r="AN136" i="9"/>
  <c r="AN137" i="9"/>
  <c r="AN138" i="9"/>
  <c r="AN139" i="9"/>
  <c r="AN140" i="9"/>
  <c r="AN141" i="9"/>
  <c r="AN142" i="9"/>
  <c r="AN143" i="9"/>
  <c r="AN144" i="9"/>
  <c r="AN145" i="9"/>
  <c r="AN147" i="9"/>
  <c r="AN148" i="9"/>
  <c r="AN149" i="9"/>
  <c r="AN150" i="9"/>
  <c r="AN151" i="9"/>
  <c r="AN152" i="9"/>
  <c r="AN153" i="9"/>
  <c r="AN154" i="9"/>
  <c r="AN155" i="9"/>
  <c r="AN156" i="9"/>
  <c r="AN157" i="9"/>
  <c r="AN158" i="9"/>
  <c r="AN159" i="9"/>
  <c r="AN160" i="9"/>
  <c r="AN161" i="9"/>
  <c r="AN162" i="9"/>
  <c r="AN163" i="9"/>
  <c r="AN164" i="9"/>
  <c r="AN165" i="9"/>
  <c r="AN166" i="9"/>
  <c r="AN167" i="9"/>
  <c r="AN168" i="9"/>
  <c r="AN169" i="9"/>
  <c r="AN170" i="9"/>
  <c r="AN171" i="9"/>
  <c r="AN172" i="9"/>
  <c r="AN173" i="9"/>
  <c r="AN174" i="9"/>
  <c r="AN175" i="9"/>
  <c r="AN176" i="9"/>
  <c r="AN177" i="9"/>
  <c r="AN178" i="9"/>
  <c r="AN179" i="9"/>
  <c r="AN180" i="9"/>
  <c r="AN182" i="9"/>
  <c r="AN183" i="9"/>
  <c r="AN184" i="9"/>
  <c r="AN185" i="9"/>
  <c r="AN186" i="9"/>
  <c r="AN187" i="9"/>
  <c r="AN188" i="9"/>
  <c r="AN189" i="9"/>
  <c r="AN190" i="9"/>
  <c r="AN191" i="9"/>
  <c r="AN193" i="9"/>
  <c r="AN194" i="9"/>
  <c r="AN195" i="9"/>
  <c r="AN196" i="9"/>
  <c r="AN197" i="9"/>
  <c r="AN198" i="9"/>
  <c r="AN199" i="9"/>
  <c r="AN200" i="9"/>
  <c r="AN201" i="9"/>
  <c r="AL5" i="9"/>
  <c r="AL6" i="9"/>
  <c r="AL7" i="9"/>
  <c r="AL8" i="9"/>
  <c r="AL9" i="9"/>
  <c r="AL10" i="9"/>
  <c r="AL11" i="9"/>
  <c r="AL12" i="9"/>
  <c r="AL13" i="9"/>
  <c r="AL14" i="9"/>
  <c r="AL15" i="9"/>
  <c r="AL16" i="9"/>
  <c r="AL17" i="9"/>
  <c r="AL18" i="9"/>
  <c r="AL19" i="9"/>
  <c r="AL20" i="9"/>
  <c r="AL21" i="9"/>
  <c r="AL22" i="9"/>
  <c r="AL23" i="9"/>
  <c r="AL24" i="9"/>
  <c r="AL25" i="9"/>
  <c r="AL26" i="9"/>
  <c r="AL27" i="9"/>
  <c r="AL28" i="9"/>
  <c r="AL29" i="9"/>
  <c r="AL30" i="9"/>
  <c r="AL31" i="9"/>
  <c r="AL32" i="9"/>
  <c r="AL33" i="9"/>
  <c r="AL34" i="9"/>
  <c r="AL35" i="9"/>
  <c r="AL36" i="9"/>
  <c r="AL37" i="9"/>
  <c r="AL38" i="9"/>
  <c r="AL39" i="9"/>
  <c r="AL40" i="9"/>
  <c r="AL41" i="9"/>
  <c r="AL42" i="9"/>
  <c r="AL43" i="9"/>
  <c r="AL44" i="9"/>
  <c r="AL45" i="9"/>
  <c r="AL46" i="9"/>
  <c r="AL47" i="9"/>
  <c r="AL48" i="9"/>
  <c r="AL49" i="9"/>
  <c r="AL50" i="9"/>
  <c r="AL51" i="9"/>
  <c r="AL52" i="9"/>
  <c r="AL53" i="9"/>
  <c r="AL54" i="9"/>
  <c r="AL55" i="9"/>
  <c r="AL56" i="9"/>
  <c r="AL57" i="9"/>
  <c r="AL58" i="9"/>
  <c r="AL59" i="9"/>
  <c r="AL60" i="9"/>
  <c r="AL61" i="9"/>
  <c r="AL62" i="9"/>
  <c r="AL63" i="9"/>
  <c r="AL64" i="9"/>
  <c r="AL65" i="9"/>
  <c r="AL66" i="9"/>
  <c r="AL67" i="9"/>
  <c r="AL68" i="9"/>
  <c r="AL69" i="9"/>
  <c r="AL70" i="9"/>
  <c r="AL71" i="9"/>
  <c r="AL72" i="9"/>
  <c r="AL73" i="9"/>
  <c r="AL74" i="9"/>
  <c r="AL75" i="9"/>
  <c r="AL76" i="9"/>
  <c r="AL77" i="9"/>
  <c r="AL78" i="9"/>
  <c r="AL79" i="9"/>
  <c r="AL80" i="9"/>
  <c r="AL81" i="9"/>
  <c r="AL82" i="9"/>
  <c r="AL83" i="9"/>
  <c r="AL84" i="9"/>
  <c r="AL85" i="9"/>
  <c r="AL86" i="9"/>
  <c r="AL87" i="9"/>
  <c r="AL88" i="9"/>
  <c r="AL89" i="9"/>
  <c r="AL90" i="9"/>
  <c r="AL91" i="9"/>
  <c r="AL92" i="9"/>
  <c r="AL93" i="9"/>
  <c r="AL94" i="9"/>
  <c r="AL95" i="9"/>
  <c r="AL96" i="9"/>
  <c r="AL97" i="9"/>
  <c r="AL98" i="9"/>
  <c r="AL99" i="9"/>
  <c r="AL100" i="9"/>
  <c r="AL101" i="9"/>
  <c r="AL102" i="9"/>
  <c r="AL103" i="9"/>
  <c r="AL104" i="9"/>
  <c r="AL105" i="9"/>
  <c r="AL106" i="9"/>
  <c r="AL107" i="9"/>
  <c r="AL108" i="9"/>
  <c r="AL109" i="9"/>
  <c r="AL110" i="9"/>
  <c r="AL111" i="9"/>
  <c r="AL112" i="9"/>
  <c r="AL113" i="9"/>
  <c r="AL114" i="9"/>
  <c r="AL115" i="9"/>
  <c r="AL116" i="9"/>
  <c r="AL117" i="9"/>
  <c r="AL118" i="9"/>
  <c r="AL119" i="9"/>
  <c r="AL120" i="9"/>
  <c r="AL121" i="9"/>
  <c r="AL122" i="9"/>
  <c r="AL123" i="9"/>
  <c r="AL124" i="9"/>
  <c r="AL125" i="9"/>
  <c r="AL126" i="9"/>
  <c r="AL127" i="9"/>
  <c r="AL128" i="9"/>
  <c r="AL129" i="9"/>
  <c r="AL130" i="9"/>
  <c r="AL131" i="9"/>
  <c r="AL132" i="9"/>
  <c r="AL133" i="9"/>
  <c r="AL134" i="9"/>
  <c r="AL135" i="9"/>
  <c r="AL136" i="9"/>
  <c r="AL137" i="9"/>
  <c r="AL138" i="9"/>
  <c r="AL139" i="9"/>
  <c r="AL140" i="9"/>
  <c r="AL141" i="9"/>
  <c r="AL142" i="9"/>
  <c r="AL143" i="9"/>
  <c r="AL144" i="9"/>
  <c r="AL145" i="9"/>
  <c r="AL146" i="9"/>
  <c r="AL147" i="9"/>
  <c r="AL148" i="9"/>
  <c r="AL149" i="9"/>
  <c r="AL150" i="9"/>
  <c r="AL151" i="9"/>
  <c r="AL152" i="9"/>
  <c r="AL153" i="9"/>
  <c r="AL154" i="9"/>
  <c r="AL155" i="9"/>
  <c r="AL156" i="9"/>
  <c r="AL157" i="9"/>
  <c r="AL158" i="9"/>
  <c r="AL159" i="9"/>
  <c r="AL160" i="9"/>
  <c r="AL161" i="9"/>
  <c r="AL162" i="9"/>
  <c r="AL163" i="9"/>
  <c r="AL164" i="9"/>
  <c r="AL165" i="9"/>
  <c r="AL166" i="9"/>
  <c r="AL167" i="9"/>
  <c r="AL168" i="9"/>
  <c r="AL169" i="9"/>
  <c r="AL170" i="9"/>
  <c r="AL171" i="9"/>
  <c r="AL172" i="9"/>
  <c r="AL173" i="9"/>
  <c r="AL174" i="9"/>
  <c r="AL175" i="9"/>
  <c r="AL176" i="9"/>
  <c r="AL177" i="9"/>
  <c r="AL178" i="9"/>
  <c r="AL179" i="9"/>
  <c r="AL180" i="9"/>
  <c r="AL181" i="9"/>
  <c r="AL182" i="9"/>
  <c r="AL183" i="9"/>
  <c r="AL184" i="9"/>
  <c r="AL185" i="9"/>
  <c r="AL186" i="9"/>
  <c r="AL187" i="9"/>
  <c r="AL188" i="9"/>
  <c r="AL189" i="9"/>
  <c r="AL190" i="9"/>
  <c r="AL191" i="9"/>
  <c r="AL192" i="9"/>
  <c r="AL193" i="9"/>
  <c r="AL194" i="9"/>
  <c r="AL195" i="9"/>
  <c r="AL196" i="9"/>
  <c r="AL197" i="9"/>
  <c r="AL198" i="9"/>
  <c r="AL199" i="9"/>
  <c r="AL200" i="9"/>
  <c r="AL201" i="9"/>
  <c r="AJ26" i="9"/>
  <c r="AJ27" i="9"/>
  <c r="AJ28" i="9"/>
  <c r="AJ29" i="9"/>
  <c r="AJ30" i="9"/>
  <c r="AJ31" i="9"/>
  <c r="AJ32" i="9"/>
  <c r="AJ33" i="9"/>
  <c r="AJ34" i="9"/>
  <c r="AJ35" i="9"/>
  <c r="AJ36" i="9"/>
  <c r="AJ37" i="9"/>
  <c r="AJ38" i="9"/>
  <c r="AJ39" i="9"/>
  <c r="AJ40" i="9"/>
  <c r="AJ41" i="9"/>
  <c r="AJ42" i="9"/>
  <c r="AJ43" i="9"/>
  <c r="AJ44" i="9"/>
  <c r="AJ45" i="9"/>
  <c r="AJ46" i="9"/>
  <c r="AJ47" i="9"/>
  <c r="AJ48" i="9"/>
  <c r="AJ49" i="9"/>
  <c r="AJ50" i="9"/>
  <c r="AJ51" i="9"/>
  <c r="AJ52" i="9"/>
  <c r="AJ53" i="9"/>
  <c r="AJ54" i="9"/>
  <c r="AJ55" i="9"/>
  <c r="AJ56" i="9"/>
  <c r="AJ57" i="9"/>
  <c r="AJ58" i="9"/>
  <c r="AJ59" i="9"/>
  <c r="AJ60" i="9"/>
  <c r="AJ61" i="9"/>
  <c r="AJ62" i="9"/>
  <c r="AJ63" i="9"/>
  <c r="AJ64" i="9"/>
  <c r="AJ65" i="9"/>
  <c r="AJ66" i="9"/>
  <c r="AJ67" i="9"/>
  <c r="AJ68" i="9"/>
  <c r="AJ69" i="9"/>
  <c r="AJ70" i="9"/>
  <c r="AJ71" i="9"/>
  <c r="AJ72" i="9"/>
  <c r="AJ73" i="9"/>
  <c r="AJ74" i="9"/>
  <c r="AJ75" i="9"/>
  <c r="AJ76" i="9"/>
  <c r="AJ77" i="9"/>
  <c r="AJ78" i="9"/>
  <c r="AJ79" i="9"/>
  <c r="AJ80" i="9"/>
  <c r="AJ81" i="9"/>
  <c r="AJ82" i="9"/>
  <c r="AJ83" i="9"/>
  <c r="AJ84" i="9"/>
  <c r="AJ85" i="9"/>
  <c r="AJ86" i="9"/>
  <c r="AJ87" i="9"/>
  <c r="AJ88" i="9"/>
  <c r="AJ89" i="9"/>
  <c r="AJ90" i="9"/>
  <c r="AJ91" i="9"/>
  <c r="AJ92" i="9"/>
  <c r="AJ93" i="9"/>
  <c r="AJ94" i="9"/>
  <c r="AJ95" i="9"/>
  <c r="AJ96" i="9"/>
  <c r="AJ97" i="9"/>
  <c r="AJ98" i="9"/>
  <c r="AJ99" i="9"/>
  <c r="AJ100" i="9"/>
  <c r="AJ101" i="9"/>
  <c r="AJ102" i="9"/>
  <c r="AJ103" i="9"/>
  <c r="AJ104" i="9"/>
  <c r="AJ105" i="9"/>
  <c r="AJ106" i="9"/>
  <c r="AJ107" i="9"/>
  <c r="AJ108" i="9"/>
  <c r="AJ109" i="9"/>
  <c r="AJ110" i="9"/>
  <c r="AJ111" i="9"/>
  <c r="AJ112" i="9"/>
  <c r="AJ113" i="9"/>
  <c r="AJ114" i="9"/>
  <c r="AJ115" i="9"/>
  <c r="AJ116" i="9"/>
  <c r="AJ117" i="9"/>
  <c r="AJ118" i="9"/>
  <c r="AJ119" i="9"/>
  <c r="AJ120" i="9"/>
  <c r="AJ121" i="9"/>
  <c r="AJ122" i="9"/>
  <c r="AJ123" i="9"/>
  <c r="AJ124" i="9"/>
  <c r="AJ125" i="9"/>
  <c r="AJ126" i="9"/>
  <c r="AJ127" i="9"/>
  <c r="AJ128" i="9"/>
  <c r="AJ129" i="9"/>
  <c r="AJ130" i="9"/>
  <c r="AJ131" i="9"/>
  <c r="AJ132" i="9"/>
  <c r="AJ133" i="9"/>
  <c r="AJ134" i="9"/>
  <c r="AJ135" i="9"/>
  <c r="AJ136" i="9"/>
  <c r="AJ137" i="9"/>
  <c r="AJ138" i="9"/>
  <c r="AJ139" i="9"/>
  <c r="AJ140" i="9"/>
  <c r="AJ141" i="9"/>
  <c r="AJ142" i="9"/>
  <c r="AJ143" i="9"/>
  <c r="AJ144" i="9"/>
  <c r="AJ145" i="9"/>
  <c r="AJ146" i="9"/>
  <c r="AJ147" i="9"/>
  <c r="AJ148" i="9"/>
  <c r="AJ149" i="9"/>
  <c r="AJ150" i="9"/>
  <c r="AJ151" i="9"/>
  <c r="AJ152" i="9"/>
  <c r="AJ153" i="9"/>
  <c r="AJ154" i="9"/>
  <c r="AJ155" i="9"/>
  <c r="AJ156" i="9"/>
  <c r="AJ157" i="9"/>
  <c r="AJ158" i="9"/>
  <c r="AJ159" i="9"/>
  <c r="AJ160" i="9"/>
  <c r="AJ161" i="9"/>
  <c r="AJ162" i="9"/>
  <c r="AJ163" i="9"/>
  <c r="AJ164" i="9"/>
  <c r="AJ165" i="9"/>
  <c r="AJ166" i="9"/>
  <c r="AJ167" i="9"/>
  <c r="AJ168" i="9"/>
  <c r="AJ169" i="9"/>
  <c r="AJ170" i="9"/>
  <c r="AJ171" i="9"/>
  <c r="AJ172" i="9"/>
  <c r="AJ173" i="9"/>
  <c r="AJ174" i="9"/>
  <c r="AJ175" i="9"/>
  <c r="AJ176" i="9"/>
  <c r="AJ177" i="9"/>
  <c r="AJ178" i="9"/>
  <c r="AJ179" i="9"/>
  <c r="AJ180" i="9"/>
  <c r="AJ181" i="9"/>
  <c r="AJ182" i="9"/>
  <c r="AJ183" i="9"/>
  <c r="AJ184" i="9"/>
  <c r="AJ185" i="9"/>
  <c r="AJ186" i="9"/>
  <c r="AJ187" i="9"/>
  <c r="AJ188" i="9"/>
  <c r="AJ189" i="9"/>
  <c r="AJ190" i="9"/>
  <c r="AJ191" i="9"/>
  <c r="AJ192" i="9"/>
  <c r="AJ193" i="9"/>
  <c r="AJ194" i="9"/>
  <c r="AJ195" i="9"/>
  <c r="AJ196" i="9"/>
  <c r="AJ197" i="9"/>
  <c r="AJ198" i="9"/>
  <c r="AJ199" i="9"/>
  <c r="AJ200" i="9"/>
  <c r="AJ201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55" i="9"/>
  <c r="AH56" i="9"/>
  <c r="AH57" i="9"/>
  <c r="AH58" i="9"/>
  <c r="AH59" i="9"/>
  <c r="AH60" i="9"/>
  <c r="AH61" i="9"/>
  <c r="AH62" i="9"/>
  <c r="AH63" i="9"/>
  <c r="AH64" i="9"/>
  <c r="AH65" i="9"/>
  <c r="AH66" i="9"/>
  <c r="AH67" i="9"/>
  <c r="AH68" i="9"/>
  <c r="AH69" i="9"/>
  <c r="AH70" i="9"/>
  <c r="AH71" i="9"/>
  <c r="AH72" i="9"/>
  <c r="AH73" i="9"/>
  <c r="AH74" i="9"/>
  <c r="AH75" i="9"/>
  <c r="AH76" i="9"/>
  <c r="AH77" i="9"/>
  <c r="AH78" i="9"/>
  <c r="AH79" i="9"/>
  <c r="AH80" i="9"/>
  <c r="AH81" i="9"/>
  <c r="AH82" i="9"/>
  <c r="AH83" i="9"/>
  <c r="AH84" i="9"/>
  <c r="AH85" i="9"/>
  <c r="AH86" i="9"/>
  <c r="AH87" i="9"/>
  <c r="AH88" i="9"/>
  <c r="AH89" i="9"/>
  <c r="AH90" i="9"/>
  <c r="AH91" i="9"/>
  <c r="AH92" i="9"/>
  <c r="AH93" i="9"/>
  <c r="AH94" i="9"/>
  <c r="AH95" i="9"/>
  <c r="AH96" i="9"/>
  <c r="AH97" i="9"/>
  <c r="AH98" i="9"/>
  <c r="AH99" i="9"/>
  <c r="AH100" i="9"/>
  <c r="AH101" i="9"/>
  <c r="AH102" i="9"/>
  <c r="AH103" i="9"/>
  <c r="AH104" i="9"/>
  <c r="AH105" i="9"/>
  <c r="AH106" i="9"/>
  <c r="AH107" i="9"/>
  <c r="AH108" i="9"/>
  <c r="AH109" i="9"/>
  <c r="AH110" i="9"/>
  <c r="AH111" i="9"/>
  <c r="AH112" i="9"/>
  <c r="AH113" i="9"/>
  <c r="AH114" i="9"/>
  <c r="AH115" i="9"/>
  <c r="AH116" i="9"/>
  <c r="AH117" i="9"/>
  <c r="AH118" i="9"/>
  <c r="AH119" i="9"/>
  <c r="AH120" i="9"/>
  <c r="AH121" i="9"/>
  <c r="AH122" i="9"/>
  <c r="AH123" i="9"/>
  <c r="AH124" i="9"/>
  <c r="AH125" i="9"/>
  <c r="AH126" i="9"/>
  <c r="AH127" i="9"/>
  <c r="AH128" i="9"/>
  <c r="AH129" i="9"/>
  <c r="AH130" i="9"/>
  <c r="AH131" i="9"/>
  <c r="AH132" i="9"/>
  <c r="AH133" i="9"/>
  <c r="AH134" i="9"/>
  <c r="AH135" i="9"/>
  <c r="AH136" i="9"/>
  <c r="AH137" i="9"/>
  <c r="AH138" i="9"/>
  <c r="AH139" i="9"/>
  <c r="AH140" i="9"/>
  <c r="AH141" i="9"/>
  <c r="AH142" i="9"/>
  <c r="AH143" i="9"/>
  <c r="AH144" i="9"/>
  <c r="AH145" i="9"/>
  <c r="AH146" i="9"/>
  <c r="AH147" i="9"/>
  <c r="AH148" i="9"/>
  <c r="AH149" i="9"/>
  <c r="AH150" i="9"/>
  <c r="AH151" i="9"/>
  <c r="AH152" i="9"/>
  <c r="AH153" i="9"/>
  <c r="AH154" i="9"/>
  <c r="AH155" i="9"/>
  <c r="AH156" i="9"/>
  <c r="AH157" i="9"/>
  <c r="AH158" i="9"/>
  <c r="AH159" i="9"/>
  <c r="AH160" i="9"/>
  <c r="AH161" i="9"/>
  <c r="AH162" i="9"/>
  <c r="AH163" i="9"/>
  <c r="AH164" i="9"/>
  <c r="AH165" i="9"/>
  <c r="AH166" i="9"/>
  <c r="AH167" i="9"/>
  <c r="AH168" i="9"/>
  <c r="AH169" i="9"/>
  <c r="AH170" i="9"/>
  <c r="AH171" i="9"/>
  <c r="AH172" i="9"/>
  <c r="AH173" i="9"/>
  <c r="AH174" i="9"/>
  <c r="AH175" i="9"/>
  <c r="AH176" i="9"/>
  <c r="AH177" i="9"/>
  <c r="AH178" i="9"/>
  <c r="AH179" i="9"/>
  <c r="AH180" i="9"/>
  <c r="AH181" i="9"/>
  <c r="AH182" i="9"/>
  <c r="AH183" i="9"/>
  <c r="AH184" i="9"/>
  <c r="AH185" i="9"/>
  <c r="AH186" i="9"/>
  <c r="AH187" i="9"/>
  <c r="AH188" i="9"/>
  <c r="AH189" i="9"/>
  <c r="AH190" i="9"/>
  <c r="AH191" i="9"/>
  <c r="AH192" i="9"/>
  <c r="AH193" i="9"/>
  <c r="AH194" i="9"/>
  <c r="AH195" i="9"/>
  <c r="AH196" i="9"/>
  <c r="AH197" i="9"/>
  <c r="AH198" i="9"/>
  <c r="AH199" i="9"/>
  <c r="AH200" i="9"/>
  <c r="AH201" i="9"/>
  <c r="AF26" i="9"/>
  <c r="AF27" i="9"/>
  <c r="AF28" i="9"/>
  <c r="AF29" i="9"/>
  <c r="AF30" i="9"/>
  <c r="AF31" i="9"/>
  <c r="AF32" i="9"/>
  <c r="AF33" i="9"/>
  <c r="AF34" i="9"/>
  <c r="AF35" i="9"/>
  <c r="AF36" i="9"/>
  <c r="AF37" i="9"/>
  <c r="AF38" i="9"/>
  <c r="AF39" i="9"/>
  <c r="AF40" i="9"/>
  <c r="AF41" i="9"/>
  <c r="AF42" i="9"/>
  <c r="AF43" i="9"/>
  <c r="AF44" i="9"/>
  <c r="AF45" i="9"/>
  <c r="AF46" i="9"/>
  <c r="AF47" i="9"/>
  <c r="AF48" i="9"/>
  <c r="AF49" i="9"/>
  <c r="AF50" i="9"/>
  <c r="AF51" i="9"/>
  <c r="AF52" i="9"/>
  <c r="AF53" i="9"/>
  <c r="AF54" i="9"/>
  <c r="AF55" i="9"/>
  <c r="AF56" i="9"/>
  <c r="AF57" i="9"/>
  <c r="AF58" i="9"/>
  <c r="AF59" i="9"/>
  <c r="AF60" i="9"/>
  <c r="AF61" i="9"/>
  <c r="AF62" i="9"/>
  <c r="AF63" i="9"/>
  <c r="AF64" i="9"/>
  <c r="AF65" i="9"/>
  <c r="AF66" i="9"/>
  <c r="AF67" i="9"/>
  <c r="AF68" i="9"/>
  <c r="AF69" i="9"/>
  <c r="AF70" i="9"/>
  <c r="AF71" i="9"/>
  <c r="AF72" i="9"/>
  <c r="AF73" i="9"/>
  <c r="AF74" i="9"/>
  <c r="AF75" i="9"/>
  <c r="AF76" i="9"/>
  <c r="AF77" i="9"/>
  <c r="AF78" i="9"/>
  <c r="AF79" i="9"/>
  <c r="AF80" i="9"/>
  <c r="AF81" i="9"/>
  <c r="AF82" i="9"/>
  <c r="AF83" i="9"/>
  <c r="AF84" i="9"/>
  <c r="AF85" i="9"/>
  <c r="AF86" i="9"/>
  <c r="AF87" i="9"/>
  <c r="AF88" i="9"/>
  <c r="AF89" i="9"/>
  <c r="AF90" i="9"/>
  <c r="AF91" i="9"/>
  <c r="AF92" i="9"/>
  <c r="AF93" i="9"/>
  <c r="AF94" i="9"/>
  <c r="AF95" i="9"/>
  <c r="AF96" i="9"/>
  <c r="AF97" i="9"/>
  <c r="AF98" i="9"/>
  <c r="AF99" i="9"/>
  <c r="AF100" i="9"/>
  <c r="AF101" i="9"/>
  <c r="AF102" i="9"/>
  <c r="AF103" i="9"/>
  <c r="AF104" i="9"/>
  <c r="AF105" i="9"/>
  <c r="AF106" i="9"/>
  <c r="AF107" i="9"/>
  <c r="AF108" i="9"/>
  <c r="AF109" i="9"/>
  <c r="AF110" i="9"/>
  <c r="AF111" i="9"/>
  <c r="AF112" i="9"/>
  <c r="AF113" i="9"/>
  <c r="AF114" i="9"/>
  <c r="AF115" i="9"/>
  <c r="AF116" i="9"/>
  <c r="AF117" i="9"/>
  <c r="AF118" i="9"/>
  <c r="AF119" i="9"/>
  <c r="AF120" i="9"/>
  <c r="AF121" i="9"/>
  <c r="AF122" i="9"/>
  <c r="AF123" i="9"/>
  <c r="AF124" i="9"/>
  <c r="AF125" i="9"/>
  <c r="AF126" i="9"/>
  <c r="AF127" i="9"/>
  <c r="AF128" i="9"/>
  <c r="AF129" i="9"/>
  <c r="AF130" i="9"/>
  <c r="AF131" i="9"/>
  <c r="AF132" i="9"/>
  <c r="AF133" i="9"/>
  <c r="AF134" i="9"/>
  <c r="AF135" i="9"/>
  <c r="AF136" i="9"/>
  <c r="AF137" i="9"/>
  <c r="AF138" i="9"/>
  <c r="AF139" i="9"/>
  <c r="AF140" i="9"/>
  <c r="AF141" i="9"/>
  <c r="AF142" i="9"/>
  <c r="AF143" i="9"/>
  <c r="AF144" i="9"/>
  <c r="AF145" i="9"/>
  <c r="AF146" i="9"/>
  <c r="AF147" i="9"/>
  <c r="AF148" i="9"/>
  <c r="AF149" i="9"/>
  <c r="AF150" i="9"/>
  <c r="AF151" i="9"/>
  <c r="AF152" i="9"/>
  <c r="AF153" i="9"/>
  <c r="AF154" i="9"/>
  <c r="AF155" i="9"/>
  <c r="AF156" i="9"/>
  <c r="AF157" i="9"/>
  <c r="AF158" i="9"/>
  <c r="AF159" i="9"/>
  <c r="AF160" i="9"/>
  <c r="AF161" i="9"/>
  <c r="AF162" i="9"/>
  <c r="AF163" i="9"/>
  <c r="AF164" i="9"/>
  <c r="AF165" i="9"/>
  <c r="AF166" i="9"/>
  <c r="AF167" i="9"/>
  <c r="AF168" i="9"/>
  <c r="AF169" i="9"/>
  <c r="AF170" i="9"/>
  <c r="AF171" i="9"/>
  <c r="AF172" i="9"/>
  <c r="AF173" i="9"/>
  <c r="AF174" i="9"/>
  <c r="AF175" i="9"/>
  <c r="AF176" i="9"/>
  <c r="AF177" i="9"/>
  <c r="AF178" i="9"/>
  <c r="AF179" i="9"/>
  <c r="AF180" i="9"/>
  <c r="AF181" i="9"/>
  <c r="AF182" i="9"/>
  <c r="AF183" i="9"/>
  <c r="AF184" i="9"/>
  <c r="AF185" i="9"/>
  <c r="AF186" i="9"/>
  <c r="AF187" i="9"/>
  <c r="AF188" i="9"/>
  <c r="AF189" i="9"/>
  <c r="AF190" i="9"/>
  <c r="AF191" i="9"/>
  <c r="AF192" i="9"/>
  <c r="AF193" i="9"/>
  <c r="AF194" i="9"/>
  <c r="AF195" i="9"/>
  <c r="AF196" i="9"/>
  <c r="AF197" i="9"/>
  <c r="AF198" i="9"/>
  <c r="AF199" i="9"/>
  <c r="AF200" i="9"/>
  <c r="AF201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N28" i="9" s="1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N67" i="9" s="1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D83" i="9"/>
  <c r="AD84" i="9"/>
  <c r="AD85" i="9"/>
  <c r="AD86" i="9"/>
  <c r="AD87" i="9"/>
  <c r="AD88" i="9"/>
  <c r="AN88" i="9" s="1"/>
  <c r="AD89" i="9"/>
  <c r="AD90" i="9"/>
  <c r="AD91" i="9"/>
  <c r="AD92" i="9"/>
  <c r="AD93" i="9"/>
  <c r="AD94" i="9"/>
  <c r="AD95" i="9"/>
  <c r="AD96" i="9"/>
  <c r="AD97" i="9"/>
  <c r="AD98" i="9"/>
  <c r="AD99" i="9"/>
  <c r="AD100" i="9"/>
  <c r="AD101" i="9"/>
  <c r="AD102" i="9"/>
  <c r="AD103" i="9"/>
  <c r="AD104" i="9"/>
  <c r="AD105" i="9"/>
  <c r="AD106" i="9"/>
  <c r="AD107" i="9"/>
  <c r="AD108" i="9"/>
  <c r="AD109" i="9"/>
  <c r="AN109" i="9" s="1"/>
  <c r="AD110" i="9"/>
  <c r="AD111" i="9"/>
  <c r="AD112" i="9"/>
  <c r="AD113" i="9"/>
  <c r="AD114" i="9"/>
  <c r="AD115" i="9"/>
  <c r="AD116" i="9"/>
  <c r="AD117" i="9"/>
  <c r="AD118" i="9"/>
  <c r="AD119" i="9"/>
  <c r="AD120" i="9"/>
  <c r="AD121" i="9"/>
  <c r="AD122" i="9"/>
  <c r="AD123" i="9"/>
  <c r="AD124" i="9"/>
  <c r="AD125" i="9"/>
  <c r="AD126" i="9"/>
  <c r="AD127" i="9"/>
  <c r="AD128" i="9"/>
  <c r="AD129" i="9"/>
  <c r="AD130" i="9"/>
  <c r="AD131" i="9"/>
  <c r="AD132" i="9"/>
  <c r="AD133" i="9"/>
  <c r="AD134" i="9"/>
  <c r="AD135" i="9"/>
  <c r="AD136" i="9"/>
  <c r="AD137" i="9"/>
  <c r="AD138" i="9"/>
  <c r="AD139" i="9"/>
  <c r="AD140" i="9"/>
  <c r="AD141" i="9"/>
  <c r="AD142" i="9"/>
  <c r="AD143" i="9"/>
  <c r="AD144" i="9"/>
  <c r="AD145" i="9"/>
  <c r="AD146" i="9"/>
  <c r="AD147" i="9"/>
  <c r="AD148" i="9"/>
  <c r="AD149" i="9"/>
  <c r="AD150" i="9"/>
  <c r="AD151" i="9"/>
  <c r="AD152" i="9"/>
  <c r="AD153" i="9"/>
  <c r="AD154" i="9"/>
  <c r="AD155" i="9"/>
  <c r="AD156" i="9"/>
  <c r="AD157" i="9"/>
  <c r="AD158" i="9"/>
  <c r="AD159" i="9"/>
  <c r="AD160" i="9"/>
  <c r="AD161" i="9"/>
  <c r="AD162" i="9"/>
  <c r="AD163" i="9"/>
  <c r="AD164" i="9"/>
  <c r="AD165" i="9"/>
  <c r="AD166" i="9"/>
  <c r="AD167" i="9"/>
  <c r="AD168" i="9"/>
  <c r="AD169" i="9"/>
  <c r="AD170" i="9"/>
  <c r="AD171" i="9"/>
  <c r="AD172" i="9"/>
  <c r="AD173" i="9"/>
  <c r="AD174" i="9"/>
  <c r="AD175" i="9"/>
  <c r="AD176" i="9"/>
  <c r="AD177" i="9"/>
  <c r="AD178" i="9"/>
  <c r="AD179" i="9"/>
  <c r="AD180" i="9"/>
  <c r="AD181" i="9"/>
  <c r="AN181" i="9" s="1"/>
  <c r="AD182" i="9"/>
  <c r="AD183" i="9"/>
  <c r="AD184" i="9"/>
  <c r="AD185" i="9"/>
  <c r="AD186" i="9"/>
  <c r="AD187" i="9"/>
  <c r="AD188" i="9"/>
  <c r="AD189" i="9"/>
  <c r="AD190" i="9"/>
  <c r="AD191" i="9"/>
  <c r="AD192" i="9"/>
  <c r="AD193" i="9"/>
  <c r="AD194" i="9"/>
  <c r="AD195" i="9"/>
  <c r="AD196" i="9"/>
  <c r="AD197" i="9"/>
  <c r="AD198" i="9"/>
  <c r="AD199" i="9"/>
  <c r="AD200" i="9"/>
  <c r="AD201" i="9"/>
  <c r="AB15" i="9"/>
  <c r="AB16" i="9"/>
  <c r="AB17" i="9"/>
  <c r="AB18" i="9"/>
  <c r="AB19" i="9"/>
  <c r="AB20" i="9"/>
  <c r="AB21" i="9"/>
  <c r="AB22" i="9"/>
  <c r="AB23" i="9"/>
  <c r="AB24" i="9"/>
  <c r="AB25" i="9"/>
  <c r="AB26" i="9"/>
  <c r="AB27" i="9"/>
  <c r="AB28" i="9"/>
  <c r="AB29" i="9"/>
  <c r="AB30" i="9"/>
  <c r="AB31" i="9"/>
  <c r="AB32" i="9"/>
  <c r="AB33" i="9"/>
  <c r="AB34" i="9"/>
  <c r="AB35" i="9"/>
  <c r="AB36" i="9"/>
  <c r="AB37" i="9"/>
  <c r="AB38" i="9"/>
  <c r="AB39" i="9"/>
  <c r="AB40" i="9"/>
  <c r="AB41" i="9"/>
  <c r="AB42" i="9"/>
  <c r="AB43" i="9"/>
  <c r="AB44" i="9"/>
  <c r="AB45" i="9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61" i="9"/>
  <c r="AB62" i="9"/>
  <c r="AB63" i="9"/>
  <c r="AB64" i="9"/>
  <c r="AB65" i="9"/>
  <c r="AB66" i="9"/>
  <c r="AB67" i="9"/>
  <c r="AB68" i="9"/>
  <c r="AB69" i="9"/>
  <c r="AB70" i="9"/>
  <c r="AB71" i="9"/>
  <c r="AB72" i="9"/>
  <c r="AB73" i="9"/>
  <c r="AB74" i="9"/>
  <c r="AB75" i="9"/>
  <c r="AB76" i="9"/>
  <c r="AB77" i="9"/>
  <c r="AB78" i="9"/>
  <c r="AB79" i="9"/>
  <c r="AB80" i="9"/>
  <c r="AB81" i="9"/>
  <c r="AB82" i="9"/>
  <c r="AB83" i="9"/>
  <c r="AB84" i="9"/>
  <c r="AB85" i="9"/>
  <c r="AB86" i="9"/>
  <c r="AB87" i="9"/>
  <c r="AB88" i="9"/>
  <c r="AB89" i="9"/>
  <c r="AB90" i="9"/>
  <c r="AB91" i="9"/>
  <c r="AB92" i="9"/>
  <c r="AB93" i="9"/>
  <c r="AB94" i="9"/>
  <c r="AB95" i="9"/>
  <c r="AB96" i="9"/>
  <c r="AB97" i="9"/>
  <c r="AB98" i="9"/>
  <c r="AB99" i="9"/>
  <c r="AB100" i="9"/>
  <c r="AB101" i="9"/>
  <c r="AB102" i="9"/>
  <c r="AB103" i="9"/>
  <c r="AB104" i="9"/>
  <c r="AB105" i="9"/>
  <c r="AB106" i="9"/>
  <c r="AB107" i="9"/>
  <c r="AB108" i="9"/>
  <c r="AB109" i="9"/>
  <c r="AB110" i="9"/>
  <c r="AB111" i="9"/>
  <c r="AB112" i="9"/>
  <c r="AB113" i="9"/>
  <c r="AB114" i="9"/>
  <c r="AB115" i="9"/>
  <c r="AB116" i="9"/>
  <c r="AB117" i="9"/>
  <c r="AB118" i="9"/>
  <c r="AB119" i="9"/>
  <c r="AB120" i="9"/>
  <c r="AB121" i="9"/>
  <c r="AB122" i="9"/>
  <c r="AB123" i="9"/>
  <c r="AB124" i="9"/>
  <c r="AB125" i="9"/>
  <c r="AB126" i="9"/>
  <c r="AB127" i="9"/>
  <c r="AB128" i="9"/>
  <c r="AB129" i="9"/>
  <c r="AB130" i="9"/>
  <c r="AB131" i="9"/>
  <c r="AB132" i="9"/>
  <c r="AB133" i="9"/>
  <c r="AB134" i="9"/>
  <c r="AB135" i="9"/>
  <c r="AB136" i="9"/>
  <c r="AB137" i="9"/>
  <c r="AB138" i="9"/>
  <c r="AB139" i="9"/>
  <c r="AB140" i="9"/>
  <c r="AB141" i="9"/>
  <c r="AB142" i="9"/>
  <c r="AB143" i="9"/>
  <c r="AB144" i="9"/>
  <c r="AB145" i="9"/>
  <c r="AB146" i="9"/>
  <c r="AB147" i="9"/>
  <c r="AB148" i="9"/>
  <c r="AB149" i="9"/>
  <c r="AB150" i="9"/>
  <c r="AB151" i="9"/>
  <c r="AB152" i="9"/>
  <c r="AB153" i="9"/>
  <c r="AB154" i="9"/>
  <c r="AB155" i="9"/>
  <c r="AB156" i="9"/>
  <c r="AB157" i="9"/>
  <c r="AB158" i="9"/>
  <c r="AB159" i="9"/>
  <c r="AB160" i="9"/>
  <c r="AB161" i="9"/>
  <c r="AB162" i="9"/>
  <c r="AB163" i="9"/>
  <c r="AB164" i="9"/>
  <c r="AB165" i="9"/>
  <c r="AB166" i="9"/>
  <c r="AB167" i="9"/>
  <c r="AB168" i="9"/>
  <c r="AB169" i="9"/>
  <c r="AB170" i="9"/>
  <c r="AB171" i="9"/>
  <c r="AB172" i="9"/>
  <c r="AB173" i="9"/>
  <c r="AB174" i="9"/>
  <c r="AB175" i="9"/>
  <c r="AB176" i="9"/>
  <c r="AB177" i="9"/>
  <c r="AB178" i="9"/>
  <c r="AB179" i="9"/>
  <c r="AB180" i="9"/>
  <c r="AB181" i="9"/>
  <c r="AB182" i="9"/>
  <c r="AB183" i="9"/>
  <c r="AB184" i="9"/>
  <c r="AB185" i="9"/>
  <c r="AB186" i="9"/>
  <c r="AB187" i="9"/>
  <c r="AB188" i="9"/>
  <c r="AB189" i="9"/>
  <c r="AB190" i="9"/>
  <c r="AB191" i="9"/>
  <c r="AB192" i="9"/>
  <c r="AB193" i="9"/>
  <c r="AB194" i="9"/>
  <c r="AB195" i="9"/>
  <c r="AB196" i="9"/>
  <c r="AB197" i="9"/>
  <c r="AB198" i="9"/>
  <c r="AB199" i="9"/>
  <c r="AB200" i="9"/>
  <c r="AB201" i="9"/>
  <c r="X201" i="9"/>
  <c r="X17" i="9"/>
  <c r="X18" i="9"/>
  <c r="X19" i="9"/>
  <c r="X20" i="9"/>
  <c r="X21" i="9"/>
  <c r="X22" i="9"/>
  <c r="X23" i="9"/>
  <c r="X24" i="9"/>
  <c r="X25" i="9"/>
  <c r="X26" i="9"/>
  <c r="X27" i="9"/>
  <c r="X28" i="9"/>
  <c r="X29" i="9"/>
  <c r="X30" i="9"/>
  <c r="X31" i="9"/>
  <c r="X32" i="9"/>
  <c r="X33" i="9"/>
  <c r="X34" i="9"/>
  <c r="X35" i="9"/>
  <c r="X36" i="9"/>
  <c r="X37" i="9"/>
  <c r="X38" i="9"/>
  <c r="X39" i="9"/>
  <c r="X40" i="9"/>
  <c r="X41" i="9"/>
  <c r="X42" i="9"/>
  <c r="X43" i="9"/>
  <c r="X44" i="9"/>
  <c r="X45" i="9"/>
  <c r="X46" i="9"/>
  <c r="X47" i="9"/>
  <c r="X48" i="9"/>
  <c r="X49" i="9"/>
  <c r="X50" i="9"/>
  <c r="X51" i="9"/>
  <c r="X52" i="9"/>
  <c r="X53" i="9"/>
  <c r="X54" i="9"/>
  <c r="X55" i="9"/>
  <c r="X56" i="9"/>
  <c r="X57" i="9"/>
  <c r="X58" i="9"/>
  <c r="X59" i="9"/>
  <c r="X60" i="9"/>
  <c r="X61" i="9"/>
  <c r="X62" i="9"/>
  <c r="X63" i="9"/>
  <c r="X64" i="9"/>
  <c r="X65" i="9"/>
  <c r="X66" i="9"/>
  <c r="X67" i="9"/>
  <c r="X68" i="9"/>
  <c r="X69" i="9"/>
  <c r="X70" i="9"/>
  <c r="X71" i="9"/>
  <c r="X72" i="9"/>
  <c r="X73" i="9"/>
  <c r="X74" i="9"/>
  <c r="X75" i="9"/>
  <c r="X76" i="9"/>
  <c r="X77" i="9"/>
  <c r="X78" i="9"/>
  <c r="X79" i="9"/>
  <c r="X80" i="9"/>
  <c r="X81" i="9"/>
  <c r="X82" i="9"/>
  <c r="X83" i="9"/>
  <c r="X84" i="9"/>
  <c r="X85" i="9"/>
  <c r="X86" i="9"/>
  <c r="X87" i="9"/>
  <c r="X88" i="9"/>
  <c r="X89" i="9"/>
  <c r="X90" i="9"/>
  <c r="X91" i="9"/>
  <c r="X92" i="9"/>
  <c r="X93" i="9"/>
  <c r="X94" i="9"/>
  <c r="X95" i="9"/>
  <c r="X96" i="9"/>
  <c r="X97" i="9"/>
  <c r="X98" i="9"/>
  <c r="X99" i="9"/>
  <c r="X100" i="9"/>
  <c r="X101" i="9"/>
  <c r="X102" i="9"/>
  <c r="X103" i="9"/>
  <c r="X104" i="9"/>
  <c r="X105" i="9"/>
  <c r="X106" i="9"/>
  <c r="X107" i="9"/>
  <c r="X108" i="9"/>
  <c r="X109" i="9"/>
  <c r="X110" i="9"/>
  <c r="X111" i="9"/>
  <c r="X112" i="9"/>
  <c r="X113" i="9"/>
  <c r="X114" i="9"/>
  <c r="X115" i="9"/>
  <c r="X116" i="9"/>
  <c r="X117" i="9"/>
  <c r="X118" i="9"/>
  <c r="X119" i="9"/>
  <c r="X120" i="9"/>
  <c r="X121" i="9"/>
  <c r="X122" i="9"/>
  <c r="X123" i="9"/>
  <c r="X124" i="9"/>
  <c r="X125" i="9"/>
  <c r="X126" i="9"/>
  <c r="X127" i="9"/>
  <c r="X128" i="9"/>
  <c r="X129" i="9"/>
  <c r="X130" i="9"/>
  <c r="X131" i="9"/>
  <c r="X132" i="9"/>
  <c r="X133" i="9"/>
  <c r="X134" i="9"/>
  <c r="X135" i="9"/>
  <c r="X136" i="9"/>
  <c r="X137" i="9"/>
  <c r="X138" i="9"/>
  <c r="X139" i="9"/>
  <c r="X140" i="9"/>
  <c r="X141" i="9"/>
  <c r="X142" i="9"/>
  <c r="X143" i="9"/>
  <c r="X144" i="9"/>
  <c r="X145" i="9"/>
  <c r="X146" i="9"/>
  <c r="X147" i="9"/>
  <c r="X148" i="9"/>
  <c r="X149" i="9"/>
  <c r="X150" i="9"/>
  <c r="X151" i="9"/>
  <c r="X152" i="9"/>
  <c r="X153" i="9"/>
  <c r="X154" i="9"/>
  <c r="X155" i="9"/>
  <c r="X156" i="9"/>
  <c r="X157" i="9"/>
  <c r="X158" i="9"/>
  <c r="X159" i="9"/>
  <c r="X160" i="9"/>
  <c r="X161" i="9"/>
  <c r="X162" i="9"/>
  <c r="X163" i="9"/>
  <c r="X164" i="9"/>
  <c r="X165" i="9"/>
  <c r="X166" i="9"/>
  <c r="X167" i="9"/>
  <c r="X168" i="9"/>
  <c r="X169" i="9"/>
  <c r="X170" i="9"/>
  <c r="X171" i="9"/>
  <c r="X172" i="9"/>
  <c r="X173" i="9"/>
  <c r="X174" i="9"/>
  <c r="X175" i="9"/>
  <c r="X176" i="9"/>
  <c r="X177" i="9"/>
  <c r="X178" i="9"/>
  <c r="X179" i="9"/>
  <c r="X180" i="9"/>
  <c r="X181" i="9"/>
  <c r="X182" i="9"/>
  <c r="X183" i="9"/>
  <c r="X184" i="9"/>
  <c r="X185" i="9"/>
  <c r="X186" i="9"/>
  <c r="X187" i="9"/>
  <c r="X188" i="9"/>
  <c r="X189" i="9"/>
  <c r="X190" i="9"/>
  <c r="X191" i="9"/>
  <c r="X192" i="9"/>
  <c r="X193" i="9"/>
  <c r="X194" i="9"/>
  <c r="X195" i="9"/>
  <c r="X196" i="9"/>
  <c r="X197" i="9"/>
  <c r="X198" i="9"/>
  <c r="X199" i="9"/>
  <c r="X200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91" i="9"/>
  <c r="T92" i="9"/>
  <c r="T93" i="9"/>
  <c r="T94" i="9"/>
  <c r="T95" i="9"/>
  <c r="T96" i="9"/>
  <c r="T97" i="9"/>
  <c r="T98" i="9"/>
  <c r="T99" i="9"/>
  <c r="T100" i="9"/>
  <c r="T101" i="9"/>
  <c r="T102" i="9"/>
  <c r="T103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134" i="9"/>
  <c r="T135" i="9"/>
  <c r="T136" i="9"/>
  <c r="T137" i="9"/>
  <c r="T138" i="9"/>
  <c r="T139" i="9"/>
  <c r="T140" i="9"/>
  <c r="T141" i="9"/>
  <c r="T142" i="9"/>
  <c r="T143" i="9"/>
  <c r="T144" i="9"/>
  <c r="T145" i="9"/>
  <c r="T146" i="9"/>
  <c r="T147" i="9"/>
  <c r="T148" i="9"/>
  <c r="T149" i="9"/>
  <c r="T150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79" i="9"/>
  <c r="T180" i="9"/>
  <c r="T181" i="9"/>
  <c r="T182" i="9"/>
  <c r="T183" i="9"/>
  <c r="T184" i="9"/>
  <c r="T185" i="9"/>
  <c r="T186" i="9"/>
  <c r="T187" i="9"/>
  <c r="T188" i="9"/>
  <c r="T189" i="9"/>
  <c r="T190" i="9"/>
  <c r="T191" i="9"/>
  <c r="T192" i="9"/>
  <c r="T193" i="9"/>
  <c r="T194" i="9"/>
  <c r="T195" i="9"/>
  <c r="T196" i="9"/>
  <c r="T197" i="9"/>
  <c r="T198" i="9"/>
  <c r="T199" i="9"/>
  <c r="T200" i="9"/>
  <c r="T201" i="9"/>
  <c r="R27" i="9"/>
  <c r="R28" i="9"/>
  <c r="R29" i="9"/>
  <c r="R30" i="9"/>
  <c r="R31" i="9"/>
  <c r="R32" i="9"/>
  <c r="R33" i="9"/>
  <c r="R34" i="9"/>
  <c r="R35" i="9"/>
  <c r="R36" i="9"/>
  <c r="R37" i="9"/>
  <c r="R38" i="9"/>
  <c r="R39" i="9"/>
  <c r="R40" i="9"/>
  <c r="R41" i="9"/>
  <c r="R42" i="9"/>
  <c r="R43" i="9"/>
  <c r="R44" i="9"/>
  <c r="R45" i="9"/>
  <c r="R46" i="9"/>
  <c r="R47" i="9"/>
  <c r="R48" i="9"/>
  <c r="R49" i="9"/>
  <c r="R50" i="9"/>
  <c r="R51" i="9"/>
  <c r="R52" i="9"/>
  <c r="R53" i="9"/>
  <c r="R54" i="9"/>
  <c r="R55" i="9"/>
  <c r="R56" i="9"/>
  <c r="R57" i="9"/>
  <c r="R58" i="9"/>
  <c r="R59" i="9"/>
  <c r="R60" i="9"/>
  <c r="R61" i="9"/>
  <c r="R62" i="9"/>
  <c r="R63" i="9"/>
  <c r="R64" i="9"/>
  <c r="R65" i="9"/>
  <c r="R66" i="9"/>
  <c r="R67" i="9"/>
  <c r="R68" i="9"/>
  <c r="R69" i="9"/>
  <c r="R70" i="9"/>
  <c r="R71" i="9"/>
  <c r="R72" i="9"/>
  <c r="R73" i="9"/>
  <c r="R74" i="9"/>
  <c r="R75" i="9"/>
  <c r="R76" i="9"/>
  <c r="R77" i="9"/>
  <c r="R78" i="9"/>
  <c r="R79" i="9"/>
  <c r="R80" i="9"/>
  <c r="R81" i="9"/>
  <c r="R82" i="9"/>
  <c r="R83" i="9"/>
  <c r="R84" i="9"/>
  <c r="R85" i="9"/>
  <c r="R86" i="9"/>
  <c r="R87" i="9"/>
  <c r="R88" i="9"/>
  <c r="R89" i="9"/>
  <c r="R90" i="9"/>
  <c r="R91" i="9"/>
  <c r="R92" i="9"/>
  <c r="R93" i="9"/>
  <c r="R94" i="9"/>
  <c r="R95" i="9"/>
  <c r="R96" i="9"/>
  <c r="R97" i="9"/>
  <c r="R98" i="9"/>
  <c r="R99" i="9"/>
  <c r="R100" i="9"/>
  <c r="R101" i="9"/>
  <c r="R102" i="9"/>
  <c r="R103" i="9"/>
  <c r="R104" i="9"/>
  <c r="R105" i="9"/>
  <c r="R106" i="9"/>
  <c r="R107" i="9"/>
  <c r="R108" i="9"/>
  <c r="R109" i="9"/>
  <c r="R110" i="9"/>
  <c r="R111" i="9"/>
  <c r="R112" i="9"/>
  <c r="R113" i="9"/>
  <c r="R114" i="9"/>
  <c r="R115" i="9"/>
  <c r="R116" i="9"/>
  <c r="R117" i="9"/>
  <c r="R118" i="9"/>
  <c r="R119" i="9"/>
  <c r="R120" i="9"/>
  <c r="R121" i="9"/>
  <c r="R122" i="9"/>
  <c r="R123" i="9"/>
  <c r="R124" i="9"/>
  <c r="R125" i="9"/>
  <c r="R126" i="9"/>
  <c r="R127" i="9"/>
  <c r="R128" i="9"/>
  <c r="R129" i="9"/>
  <c r="R130" i="9"/>
  <c r="R131" i="9"/>
  <c r="R132" i="9"/>
  <c r="R133" i="9"/>
  <c r="R134" i="9"/>
  <c r="R135" i="9"/>
  <c r="R136" i="9"/>
  <c r="R137" i="9"/>
  <c r="R138" i="9"/>
  <c r="R139" i="9"/>
  <c r="R140" i="9"/>
  <c r="R141" i="9"/>
  <c r="R142" i="9"/>
  <c r="R143" i="9"/>
  <c r="R144" i="9"/>
  <c r="R145" i="9"/>
  <c r="R146" i="9"/>
  <c r="R147" i="9"/>
  <c r="R148" i="9"/>
  <c r="R149" i="9"/>
  <c r="R150" i="9"/>
  <c r="R151" i="9"/>
  <c r="R152" i="9"/>
  <c r="R153" i="9"/>
  <c r="R154" i="9"/>
  <c r="R155" i="9"/>
  <c r="R156" i="9"/>
  <c r="R157" i="9"/>
  <c r="R158" i="9"/>
  <c r="R159" i="9"/>
  <c r="R160" i="9"/>
  <c r="R161" i="9"/>
  <c r="R162" i="9"/>
  <c r="R163" i="9"/>
  <c r="R164" i="9"/>
  <c r="R165" i="9"/>
  <c r="R166" i="9"/>
  <c r="R167" i="9"/>
  <c r="R168" i="9"/>
  <c r="R169" i="9"/>
  <c r="R170" i="9"/>
  <c r="R171" i="9"/>
  <c r="R172" i="9"/>
  <c r="R173" i="9"/>
  <c r="R174" i="9"/>
  <c r="R175" i="9"/>
  <c r="R176" i="9"/>
  <c r="R177" i="9"/>
  <c r="R178" i="9"/>
  <c r="R179" i="9"/>
  <c r="R180" i="9"/>
  <c r="R181" i="9"/>
  <c r="R182" i="9"/>
  <c r="R183" i="9"/>
  <c r="R184" i="9"/>
  <c r="R185" i="9"/>
  <c r="R186" i="9"/>
  <c r="R187" i="9"/>
  <c r="R188" i="9"/>
  <c r="R189" i="9"/>
  <c r="R190" i="9"/>
  <c r="R191" i="9"/>
  <c r="R192" i="9"/>
  <c r="R193" i="9"/>
  <c r="R194" i="9"/>
  <c r="R195" i="9"/>
  <c r="R196" i="9"/>
  <c r="R197" i="9"/>
  <c r="R198" i="9"/>
  <c r="R199" i="9"/>
  <c r="R200" i="9"/>
  <c r="R201" i="9"/>
  <c r="P6" i="9"/>
  <c r="P7" i="9"/>
  <c r="P8" i="9"/>
  <c r="P9" i="9"/>
  <c r="AN9" i="9" s="1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AN94" i="9" s="1"/>
  <c r="P95" i="9"/>
  <c r="P96" i="9"/>
  <c r="P97" i="9"/>
  <c r="AN97" i="9" s="1"/>
  <c r="P98" i="9"/>
  <c r="AN98" i="9" s="1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AN76" i="9" s="1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AN120" i="9" s="1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AN146" i="9" s="1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AN192" i="9" s="1"/>
  <c r="N193" i="9"/>
  <c r="N194" i="9"/>
  <c r="N195" i="9"/>
  <c r="N196" i="9"/>
  <c r="N197" i="9"/>
  <c r="N198" i="9"/>
  <c r="N199" i="9"/>
  <c r="N200" i="9"/>
  <c r="N201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5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194" i="9"/>
  <c r="L195" i="9"/>
  <c r="L196" i="9"/>
  <c r="L197" i="9"/>
  <c r="L198" i="9"/>
  <c r="L199" i="9"/>
  <c r="L200" i="9"/>
  <c r="L201" i="9"/>
  <c r="AH26" i="9"/>
  <c r="O176" i="9"/>
  <c r="O133" i="9"/>
  <c r="K143" i="9"/>
  <c r="K146" i="9"/>
  <c r="AN113" i="9" l="1"/>
  <c r="AN27" i="9"/>
  <c r="AN50" i="9"/>
  <c r="AN26" i="9"/>
  <c r="AN145" i="13"/>
  <c r="AN144" i="13"/>
  <c r="AM173" i="13"/>
  <c r="L173" i="13"/>
  <c r="AN173" i="13" s="1"/>
  <c r="J173" i="13"/>
  <c r="AM172" i="13"/>
  <c r="N172" i="13"/>
  <c r="L172" i="13"/>
  <c r="AN172" i="13" s="1"/>
  <c r="J172" i="13"/>
  <c r="AO172" i="13" s="1"/>
  <c r="AP172" i="13" s="1"/>
  <c r="AM171" i="13"/>
  <c r="N171" i="13"/>
  <c r="L171" i="13"/>
  <c r="J171" i="13"/>
  <c r="AM170" i="13"/>
  <c r="N170" i="13"/>
  <c r="L170" i="13"/>
  <c r="J170" i="13"/>
  <c r="AM169" i="13"/>
  <c r="N169" i="13"/>
  <c r="L169" i="13"/>
  <c r="J169" i="13"/>
  <c r="AM168" i="13"/>
  <c r="N168" i="13"/>
  <c r="L168" i="13"/>
  <c r="J168" i="13"/>
  <c r="AM167" i="13"/>
  <c r="N167" i="13"/>
  <c r="L167" i="13"/>
  <c r="AN167" i="13" s="1"/>
  <c r="J167" i="13"/>
  <c r="AM166" i="13"/>
  <c r="N166" i="13"/>
  <c r="L166" i="13"/>
  <c r="AN166" i="13" s="1"/>
  <c r="J166" i="13"/>
  <c r="AM165" i="13"/>
  <c r="N165" i="13"/>
  <c r="L165" i="13"/>
  <c r="AN165" i="13" s="1"/>
  <c r="J165" i="13"/>
  <c r="AM164" i="13"/>
  <c r="N164" i="13"/>
  <c r="L164" i="13"/>
  <c r="J164" i="13"/>
  <c r="AM163" i="13"/>
  <c r="N163" i="13"/>
  <c r="L163" i="13"/>
  <c r="AN163" i="13" s="1"/>
  <c r="J163" i="13"/>
  <c r="AM162" i="13"/>
  <c r="N162" i="13"/>
  <c r="L162" i="13"/>
  <c r="J162" i="13"/>
  <c r="AM161" i="13"/>
  <c r="N161" i="13"/>
  <c r="L161" i="13"/>
  <c r="J161" i="13"/>
  <c r="AM160" i="13"/>
  <c r="N160" i="13"/>
  <c r="L160" i="13"/>
  <c r="J160" i="13"/>
  <c r="AM159" i="13"/>
  <c r="N159" i="13"/>
  <c r="L159" i="13"/>
  <c r="AN159" i="13" s="1"/>
  <c r="J159" i="13"/>
  <c r="AM158" i="13"/>
  <c r="N158" i="13"/>
  <c r="AN158" i="13" s="1"/>
  <c r="J158" i="13"/>
  <c r="AM157" i="13"/>
  <c r="N157" i="13"/>
  <c r="L157" i="13"/>
  <c r="AN157" i="13" s="1"/>
  <c r="J157" i="13"/>
  <c r="AC156" i="13"/>
  <c r="AD156" i="13" s="1"/>
  <c r="N156" i="13"/>
  <c r="L156" i="13"/>
  <c r="J156" i="13"/>
  <c r="AM155" i="13"/>
  <c r="N155" i="13"/>
  <c r="L155" i="13"/>
  <c r="J155" i="13"/>
  <c r="AM154" i="13"/>
  <c r="N154" i="13"/>
  <c r="L154" i="13"/>
  <c r="AN154" i="13" s="1"/>
  <c r="J154" i="13"/>
  <c r="AO154" i="13" s="1"/>
  <c r="AP154" i="13" s="1"/>
  <c r="AM153" i="13"/>
  <c r="N153" i="13"/>
  <c r="L153" i="13"/>
  <c r="J153" i="13"/>
  <c r="AM152" i="13"/>
  <c r="J152" i="13"/>
  <c r="AM151" i="13"/>
  <c r="N151" i="13"/>
  <c r="L151" i="13"/>
  <c r="J151" i="13"/>
  <c r="AM150" i="13"/>
  <c r="N150" i="13"/>
  <c r="L150" i="13"/>
  <c r="J150" i="13"/>
  <c r="AM149" i="13"/>
  <c r="N149" i="13"/>
  <c r="L149" i="13"/>
  <c r="J149" i="13"/>
  <c r="AM148" i="13"/>
  <c r="N148" i="13"/>
  <c r="L148" i="13"/>
  <c r="J148" i="13"/>
  <c r="AM147" i="13"/>
  <c r="N147" i="13"/>
  <c r="L147" i="13"/>
  <c r="J147" i="13"/>
  <c r="AM146" i="13"/>
  <c r="N146" i="13"/>
  <c r="L146" i="13"/>
  <c r="J146" i="13"/>
  <c r="AM145" i="13"/>
  <c r="J145" i="13"/>
  <c r="AM144" i="13"/>
  <c r="J144" i="13"/>
  <c r="AM143" i="13"/>
  <c r="N143" i="13"/>
  <c r="L143" i="13"/>
  <c r="J143" i="13"/>
  <c r="AM142" i="13"/>
  <c r="N142" i="13"/>
  <c r="L142" i="13"/>
  <c r="J142" i="13"/>
  <c r="AM141" i="13"/>
  <c r="N141" i="13"/>
  <c r="L141" i="13"/>
  <c r="J141" i="13"/>
  <c r="AM140" i="13"/>
  <c r="N140" i="13"/>
  <c r="L140" i="13"/>
  <c r="J140" i="13"/>
  <c r="AM139" i="13"/>
  <c r="N139" i="13"/>
  <c r="L139" i="13"/>
  <c r="AN139" i="13" s="1"/>
  <c r="J139" i="13"/>
  <c r="AM138" i="13"/>
  <c r="N138" i="13"/>
  <c r="L138" i="13"/>
  <c r="J138" i="13"/>
  <c r="AM137" i="13"/>
  <c r="N137" i="13"/>
  <c r="L137" i="13"/>
  <c r="J137" i="13"/>
  <c r="AM136" i="13"/>
  <c r="L136" i="13"/>
  <c r="AN136" i="13" s="1"/>
  <c r="J136" i="13"/>
  <c r="AD135" i="13"/>
  <c r="AD177" i="13" s="1"/>
  <c r="N135" i="13"/>
  <c r="L135" i="13"/>
  <c r="J135" i="13"/>
  <c r="AM134" i="13"/>
  <c r="N134" i="13"/>
  <c r="L134" i="13"/>
  <c r="J134" i="13"/>
  <c r="AM133" i="13"/>
  <c r="N133" i="13"/>
  <c r="L133" i="13"/>
  <c r="J133" i="13"/>
  <c r="AM132" i="13"/>
  <c r="N132" i="13"/>
  <c r="L132" i="13"/>
  <c r="J132" i="13"/>
  <c r="AM131" i="13"/>
  <c r="N131" i="13"/>
  <c r="L131" i="13"/>
  <c r="J131" i="13"/>
  <c r="AM130" i="13"/>
  <c r="N130" i="13"/>
  <c r="L130" i="13"/>
  <c r="AN130" i="13" s="1"/>
  <c r="J130" i="13"/>
  <c r="AM129" i="13"/>
  <c r="N129" i="13"/>
  <c r="L129" i="13"/>
  <c r="J129" i="13"/>
  <c r="AM127" i="13"/>
  <c r="N127" i="13"/>
  <c r="L127" i="13"/>
  <c r="J127" i="13"/>
  <c r="AM126" i="13"/>
  <c r="N126" i="13"/>
  <c r="L126" i="13"/>
  <c r="AN126" i="13" s="1"/>
  <c r="J126" i="13"/>
  <c r="AM125" i="13"/>
  <c r="N125" i="13"/>
  <c r="L125" i="13"/>
  <c r="J125" i="13"/>
  <c r="AM124" i="13"/>
  <c r="N124" i="13"/>
  <c r="L124" i="13"/>
  <c r="J124" i="13"/>
  <c r="AM123" i="13"/>
  <c r="N123" i="13"/>
  <c r="L123" i="13"/>
  <c r="AN123" i="13" s="1"/>
  <c r="J123" i="13"/>
  <c r="AM122" i="13"/>
  <c r="N122" i="13"/>
  <c r="L122" i="13"/>
  <c r="J122" i="13"/>
  <c r="AM121" i="13"/>
  <c r="N121" i="13"/>
  <c r="L121" i="13"/>
  <c r="J121" i="13"/>
  <c r="AO121" i="13" s="1"/>
  <c r="AP121" i="13" s="1"/>
  <c r="AM120" i="13"/>
  <c r="N120" i="13"/>
  <c r="L120" i="13"/>
  <c r="J120" i="13"/>
  <c r="AM119" i="13"/>
  <c r="N119" i="13"/>
  <c r="L119" i="13"/>
  <c r="J119" i="13"/>
  <c r="AM118" i="13"/>
  <c r="N118" i="13"/>
  <c r="L118" i="13"/>
  <c r="J118" i="13"/>
  <c r="AM117" i="13"/>
  <c r="N117" i="13"/>
  <c r="L117" i="13"/>
  <c r="J117" i="13"/>
  <c r="AM116" i="13"/>
  <c r="N116" i="13"/>
  <c r="L116" i="13"/>
  <c r="J116" i="13"/>
  <c r="AM115" i="13"/>
  <c r="N115" i="13"/>
  <c r="L115" i="13"/>
  <c r="AN115" i="13" s="1"/>
  <c r="J115" i="13"/>
  <c r="AM114" i="13"/>
  <c r="N114" i="13"/>
  <c r="L114" i="13"/>
  <c r="J114" i="13"/>
  <c r="AM113" i="13"/>
  <c r="N113" i="13"/>
  <c r="L113" i="13"/>
  <c r="J113" i="13"/>
  <c r="AM112" i="13"/>
  <c r="N112" i="13"/>
  <c r="AN112" i="13" s="1"/>
  <c r="J112" i="13"/>
  <c r="AM111" i="13"/>
  <c r="N111" i="13"/>
  <c r="L111" i="13"/>
  <c r="J111" i="13"/>
  <c r="AM110" i="13"/>
  <c r="N110" i="13"/>
  <c r="L110" i="13"/>
  <c r="J110" i="13"/>
  <c r="AM109" i="13"/>
  <c r="N109" i="13"/>
  <c r="L109" i="13"/>
  <c r="J109" i="13"/>
  <c r="AM108" i="13"/>
  <c r="N108" i="13"/>
  <c r="L108" i="13"/>
  <c r="J108" i="13"/>
  <c r="AM107" i="13"/>
  <c r="N107" i="13"/>
  <c r="L107" i="13"/>
  <c r="J107" i="13"/>
  <c r="AM105" i="13"/>
  <c r="N105" i="13"/>
  <c r="L105" i="13"/>
  <c r="J105" i="13"/>
  <c r="AM104" i="13"/>
  <c r="N104" i="13"/>
  <c r="L104" i="13"/>
  <c r="J104" i="13"/>
  <c r="AM103" i="13"/>
  <c r="N103" i="13"/>
  <c r="L103" i="13"/>
  <c r="J103" i="13"/>
  <c r="AM100" i="13"/>
  <c r="N100" i="13"/>
  <c r="L100" i="13"/>
  <c r="J100" i="13"/>
  <c r="AM99" i="13"/>
  <c r="N99" i="13"/>
  <c r="L99" i="13"/>
  <c r="J99" i="13"/>
  <c r="AM98" i="13"/>
  <c r="N98" i="13"/>
  <c r="L98" i="13"/>
  <c r="AN98" i="13" s="1"/>
  <c r="J98" i="13"/>
  <c r="AM97" i="13"/>
  <c r="N97" i="13"/>
  <c r="L97" i="13"/>
  <c r="J97" i="13"/>
  <c r="AM96" i="13"/>
  <c r="N96" i="13"/>
  <c r="L96" i="13"/>
  <c r="J96" i="13"/>
  <c r="AM94" i="13"/>
  <c r="N94" i="13"/>
  <c r="L94" i="13"/>
  <c r="J94" i="13"/>
  <c r="AM93" i="13"/>
  <c r="N93" i="13"/>
  <c r="L93" i="13"/>
  <c r="J93" i="13"/>
  <c r="AM92" i="13"/>
  <c r="N92" i="13"/>
  <c r="L92" i="13"/>
  <c r="J92" i="13"/>
  <c r="AM91" i="13"/>
  <c r="N91" i="13"/>
  <c r="L91" i="13"/>
  <c r="J91" i="13"/>
  <c r="AM90" i="13"/>
  <c r="N90" i="13"/>
  <c r="L90" i="13"/>
  <c r="J90" i="13"/>
  <c r="AM88" i="13"/>
  <c r="N88" i="13"/>
  <c r="L88" i="13"/>
  <c r="J88" i="13"/>
  <c r="AM87" i="13"/>
  <c r="N87" i="13"/>
  <c r="L87" i="13"/>
  <c r="J87" i="13"/>
  <c r="AM85" i="13"/>
  <c r="N85" i="13"/>
  <c r="L85" i="13"/>
  <c r="J85" i="13"/>
  <c r="AM84" i="13"/>
  <c r="N84" i="13"/>
  <c r="L84" i="13"/>
  <c r="J84" i="13"/>
  <c r="AM83" i="13"/>
  <c r="N83" i="13"/>
  <c r="L83" i="13"/>
  <c r="J83" i="13"/>
  <c r="AM82" i="13"/>
  <c r="N82" i="13"/>
  <c r="L82" i="13"/>
  <c r="J82" i="13"/>
  <c r="AO82" i="13" s="1"/>
  <c r="AP82" i="13" s="1"/>
  <c r="AM80" i="13"/>
  <c r="N80" i="13"/>
  <c r="L80" i="13"/>
  <c r="J80" i="13"/>
  <c r="AM79" i="13"/>
  <c r="N79" i="13"/>
  <c r="L79" i="13"/>
  <c r="J79" i="13"/>
  <c r="AM77" i="13"/>
  <c r="N77" i="13"/>
  <c r="L77" i="13"/>
  <c r="J77" i="13"/>
  <c r="AM76" i="13"/>
  <c r="N76" i="13"/>
  <c r="L76" i="13"/>
  <c r="J76" i="13"/>
  <c r="AM74" i="13"/>
  <c r="AO74" i="13" s="1"/>
  <c r="AP74" i="13" s="1"/>
  <c r="N74" i="13"/>
  <c r="L74" i="13"/>
  <c r="J74" i="13"/>
  <c r="AM73" i="13"/>
  <c r="N73" i="13"/>
  <c r="L73" i="13"/>
  <c r="J73" i="13"/>
  <c r="AM71" i="13"/>
  <c r="N71" i="13"/>
  <c r="L71" i="13"/>
  <c r="AN71" i="13" s="1"/>
  <c r="J71" i="13"/>
  <c r="AO69" i="13"/>
  <c r="AP69" i="13" s="1"/>
  <c r="AM69" i="13"/>
  <c r="N69" i="13"/>
  <c r="L69" i="13"/>
  <c r="J69" i="13"/>
  <c r="AM68" i="13"/>
  <c r="N68" i="13"/>
  <c r="L68" i="13"/>
  <c r="J68" i="13"/>
  <c r="AM67" i="13"/>
  <c r="N67" i="13"/>
  <c r="L67" i="13"/>
  <c r="J67" i="13"/>
  <c r="AO67" i="13" s="1"/>
  <c r="AP67" i="13" s="1"/>
  <c r="AM66" i="13"/>
  <c r="N66" i="13"/>
  <c r="L66" i="13"/>
  <c r="J66" i="13"/>
  <c r="AM65" i="13"/>
  <c r="N65" i="13"/>
  <c r="L65" i="13"/>
  <c r="J65" i="13"/>
  <c r="AM63" i="13"/>
  <c r="N63" i="13"/>
  <c r="L63" i="13"/>
  <c r="J63" i="13"/>
  <c r="AM62" i="13"/>
  <c r="N62" i="13"/>
  <c r="L62" i="13"/>
  <c r="J62" i="13"/>
  <c r="AM60" i="13"/>
  <c r="N60" i="13"/>
  <c r="L60" i="13"/>
  <c r="J60" i="13"/>
  <c r="AM59" i="13"/>
  <c r="N59" i="13"/>
  <c r="L59" i="13"/>
  <c r="J59" i="13"/>
  <c r="AM57" i="13"/>
  <c r="AO57" i="13" s="1"/>
  <c r="AP57" i="13" s="1"/>
  <c r="N57" i="13"/>
  <c r="L57" i="13"/>
  <c r="J57" i="13"/>
  <c r="AM56" i="13"/>
  <c r="N56" i="13"/>
  <c r="L56" i="13"/>
  <c r="J56" i="13"/>
  <c r="AO56" i="13" s="1"/>
  <c r="AP56" i="13" s="1"/>
  <c r="AM55" i="13"/>
  <c r="N55" i="13"/>
  <c r="L55" i="13"/>
  <c r="J55" i="13"/>
  <c r="AM54" i="13"/>
  <c r="N54" i="13"/>
  <c r="L54" i="13"/>
  <c r="J54" i="13"/>
  <c r="AM52" i="13"/>
  <c r="N52" i="13"/>
  <c r="L52" i="13"/>
  <c r="AN52" i="13" s="1"/>
  <c r="J52" i="13"/>
  <c r="AM51" i="13"/>
  <c r="N51" i="13"/>
  <c r="L51" i="13"/>
  <c r="AN51" i="13" s="1"/>
  <c r="J51" i="13"/>
  <c r="AM49" i="13"/>
  <c r="N49" i="13"/>
  <c r="L49" i="13"/>
  <c r="J49" i="13"/>
  <c r="AM48" i="13"/>
  <c r="N48" i="13"/>
  <c r="L48" i="13"/>
  <c r="AN48" i="13" s="1"/>
  <c r="J48" i="13"/>
  <c r="AO48" i="13" s="1"/>
  <c r="AP48" i="13" s="1"/>
  <c r="AM46" i="13"/>
  <c r="N46" i="13"/>
  <c r="L46" i="13"/>
  <c r="J46" i="13"/>
  <c r="AO46" i="13" s="1"/>
  <c r="AP46" i="13" s="1"/>
  <c r="AM45" i="13"/>
  <c r="AO45" i="13" s="1"/>
  <c r="AP45" i="13" s="1"/>
  <c r="N45" i="13"/>
  <c r="L45" i="13"/>
  <c r="AN45" i="13" s="1"/>
  <c r="J45" i="13"/>
  <c r="AM44" i="13"/>
  <c r="AO44" i="13" s="1"/>
  <c r="AP44" i="13" s="1"/>
  <c r="N44" i="13"/>
  <c r="L44" i="13"/>
  <c r="J44" i="13"/>
  <c r="AM43" i="13"/>
  <c r="N43" i="13"/>
  <c r="L43" i="13"/>
  <c r="AN43" i="13" s="1"/>
  <c r="J43" i="13"/>
  <c r="AO43" i="13" s="1"/>
  <c r="AP43" i="13" s="1"/>
  <c r="AM42" i="13"/>
  <c r="N42" i="13"/>
  <c r="L42" i="13"/>
  <c r="J42" i="13"/>
  <c r="AM41" i="13"/>
  <c r="N41" i="13"/>
  <c r="L41" i="13"/>
  <c r="J41" i="13"/>
  <c r="AM40" i="13"/>
  <c r="N40" i="13"/>
  <c r="L40" i="13"/>
  <c r="J40" i="13"/>
  <c r="AM39" i="13"/>
  <c r="N39" i="13"/>
  <c r="L39" i="13"/>
  <c r="AN39" i="13" s="1"/>
  <c r="J39" i="13"/>
  <c r="AM37" i="13"/>
  <c r="AO37" i="13" s="1"/>
  <c r="AP37" i="13" s="1"/>
  <c r="N37" i="13"/>
  <c r="L37" i="13"/>
  <c r="J37" i="13"/>
  <c r="AM36" i="13"/>
  <c r="N36" i="13"/>
  <c r="L36" i="13"/>
  <c r="J36" i="13"/>
  <c r="AM35" i="13"/>
  <c r="N35" i="13"/>
  <c r="L35" i="13"/>
  <c r="AN35" i="13" s="1"/>
  <c r="J35" i="13"/>
  <c r="AM34" i="13"/>
  <c r="N34" i="13"/>
  <c r="L34" i="13"/>
  <c r="J34" i="13"/>
  <c r="AM33" i="13"/>
  <c r="N33" i="13"/>
  <c r="L33" i="13"/>
  <c r="J33" i="13"/>
  <c r="AM32" i="13"/>
  <c r="N32" i="13"/>
  <c r="L32" i="13"/>
  <c r="J32" i="13"/>
  <c r="AM31" i="13"/>
  <c r="N31" i="13"/>
  <c r="L31" i="13"/>
  <c r="J31" i="13"/>
  <c r="AM30" i="13"/>
  <c r="N30" i="13"/>
  <c r="L30" i="13"/>
  <c r="AN30" i="13" s="1"/>
  <c r="J30" i="13"/>
  <c r="AM28" i="13"/>
  <c r="N28" i="13"/>
  <c r="L28" i="13"/>
  <c r="J28" i="13"/>
  <c r="AM26" i="13"/>
  <c r="N26" i="13"/>
  <c r="L26" i="13"/>
  <c r="J26" i="13"/>
  <c r="AM25" i="13"/>
  <c r="N25" i="13"/>
  <c r="L25" i="13"/>
  <c r="J25" i="13"/>
  <c r="AO25" i="13" s="1"/>
  <c r="AP25" i="13" s="1"/>
  <c r="AM23" i="13"/>
  <c r="N23" i="13"/>
  <c r="L23" i="13"/>
  <c r="AN23" i="13" s="1"/>
  <c r="J23" i="13"/>
  <c r="AM22" i="13"/>
  <c r="AO22" i="13" s="1"/>
  <c r="AP22" i="13" s="1"/>
  <c r="N22" i="13"/>
  <c r="L22" i="13"/>
  <c r="J22" i="13"/>
  <c r="AM20" i="13"/>
  <c r="N20" i="13"/>
  <c r="L20" i="13"/>
  <c r="J20" i="13"/>
  <c r="AM19" i="13"/>
  <c r="N19" i="13"/>
  <c r="L19" i="13"/>
  <c r="J19" i="13"/>
  <c r="AM18" i="13"/>
  <c r="N18" i="13"/>
  <c r="L18" i="13"/>
  <c r="J18" i="13"/>
  <c r="AM16" i="13"/>
  <c r="N16" i="13"/>
  <c r="L16" i="13"/>
  <c r="J16" i="13"/>
  <c r="AM15" i="13"/>
  <c r="N15" i="13"/>
  <c r="L15" i="13"/>
  <c r="AN15" i="13" s="1"/>
  <c r="J15" i="13"/>
  <c r="AM14" i="13"/>
  <c r="N14" i="13"/>
  <c r="L14" i="13"/>
  <c r="AN14" i="13" s="1"/>
  <c r="J14" i="13"/>
  <c r="AM12" i="13"/>
  <c r="N12" i="13"/>
  <c r="L12" i="13"/>
  <c r="J12" i="13"/>
  <c r="AM11" i="13"/>
  <c r="N11" i="13"/>
  <c r="L11" i="13"/>
  <c r="AN11" i="13" s="1"/>
  <c r="J11" i="13"/>
  <c r="AM10" i="13"/>
  <c r="N10" i="13"/>
  <c r="L10" i="13"/>
  <c r="J10" i="13"/>
  <c r="AM8" i="13"/>
  <c r="N8" i="13"/>
  <c r="L8" i="13"/>
  <c r="J8" i="13"/>
  <c r="AM7" i="13"/>
  <c r="N7" i="13"/>
  <c r="L7" i="13"/>
  <c r="J7" i="13"/>
  <c r="AM6" i="13"/>
  <c r="N6" i="13"/>
  <c r="L6" i="13"/>
  <c r="AN6" i="13" s="1"/>
  <c r="J6" i="13"/>
  <c r="AM5" i="13"/>
  <c r="N5" i="13"/>
  <c r="L5" i="13"/>
  <c r="J5" i="13"/>
  <c r="AM4" i="13"/>
  <c r="AL4" i="13"/>
  <c r="AJ4" i="13"/>
  <c r="AH4" i="13"/>
  <c r="AF4" i="13"/>
  <c r="AD4" i="13"/>
  <c r="AB4" i="13"/>
  <c r="Z4" i="13"/>
  <c r="X4" i="13"/>
  <c r="V4" i="13"/>
  <c r="T4" i="13"/>
  <c r="R4" i="13"/>
  <c r="P4" i="13"/>
  <c r="N4" i="13"/>
  <c r="L4" i="13"/>
  <c r="J4" i="13"/>
  <c r="AO40" i="13" l="1"/>
  <c r="AP40" i="13" s="1"/>
  <c r="AN40" i="13"/>
  <c r="AN55" i="13"/>
  <c r="L177" i="13"/>
  <c r="AO11" i="13"/>
  <c r="AP11" i="13" s="1"/>
  <c r="AO15" i="13"/>
  <c r="AP15" i="13" s="1"/>
  <c r="AO19" i="13"/>
  <c r="AP19" i="13" s="1"/>
  <c r="AO23" i="13"/>
  <c r="AP23" i="13" s="1"/>
  <c r="AO28" i="13"/>
  <c r="AP28" i="13" s="1"/>
  <c r="AO35" i="13"/>
  <c r="AP35" i="13" s="1"/>
  <c r="AO39" i="13"/>
  <c r="AP39" i="13" s="1"/>
  <c r="AO116" i="13"/>
  <c r="AP116" i="13" s="1"/>
  <c r="AO119" i="13"/>
  <c r="AP119" i="13" s="1"/>
  <c r="AO124" i="13"/>
  <c r="AP124" i="13" s="1"/>
  <c r="AO141" i="13"/>
  <c r="AP141" i="13" s="1"/>
  <c r="AO148" i="13"/>
  <c r="AP148" i="13" s="1"/>
  <c r="AO153" i="13"/>
  <c r="AP153" i="13" s="1"/>
  <c r="AO169" i="13"/>
  <c r="AP169" i="13" s="1"/>
  <c r="AO10" i="13"/>
  <c r="AP10" i="13" s="1"/>
  <c r="AO79" i="13"/>
  <c r="AP79" i="13" s="1"/>
  <c r="AO87" i="13"/>
  <c r="AP87" i="13" s="1"/>
  <c r="AO91" i="13"/>
  <c r="AP91" i="13" s="1"/>
  <c r="AO94" i="13"/>
  <c r="AP94" i="13" s="1"/>
  <c r="AO98" i="13"/>
  <c r="AP98" i="13" s="1"/>
  <c r="AO103" i="13"/>
  <c r="AP103" i="13" s="1"/>
  <c r="AO117" i="13"/>
  <c r="AP117" i="13" s="1"/>
  <c r="AN129" i="13"/>
  <c r="AO4" i="13"/>
  <c r="AP4" i="13" s="1"/>
  <c r="AO42" i="13"/>
  <c r="AP42" i="13" s="1"/>
  <c r="AO99" i="13"/>
  <c r="AP99" i="13" s="1"/>
  <c r="AO118" i="13"/>
  <c r="AP118" i="13" s="1"/>
  <c r="AO126" i="13"/>
  <c r="AP126" i="13" s="1"/>
  <c r="AO133" i="13"/>
  <c r="AP133" i="13" s="1"/>
  <c r="AO155" i="13"/>
  <c r="AP155" i="13" s="1"/>
  <c r="AO159" i="13"/>
  <c r="AP159" i="13" s="1"/>
  <c r="AO16" i="13"/>
  <c r="AP16" i="13" s="1"/>
  <c r="AO26" i="13"/>
  <c r="AP26" i="13" s="1"/>
  <c r="AO34" i="13"/>
  <c r="AP34" i="13" s="1"/>
  <c r="AO49" i="13"/>
  <c r="AP49" i="13" s="1"/>
  <c r="AO62" i="13"/>
  <c r="AP62" i="13" s="1"/>
  <c r="AO66" i="13"/>
  <c r="AP66" i="13" s="1"/>
  <c r="AO76" i="13"/>
  <c r="AP76" i="13" s="1"/>
  <c r="AO92" i="13"/>
  <c r="AP92" i="13" s="1"/>
  <c r="AO105" i="13"/>
  <c r="AP105" i="13" s="1"/>
  <c r="AO140" i="13"/>
  <c r="AP140" i="13" s="1"/>
  <c r="AO168" i="13"/>
  <c r="AP168" i="13" s="1"/>
  <c r="AO170" i="13"/>
  <c r="AP170" i="13" s="1"/>
  <c r="AN5" i="13"/>
  <c r="AO14" i="13"/>
  <c r="AP14" i="13" s="1"/>
  <c r="AN16" i="13"/>
  <c r="AO20" i="13"/>
  <c r="AP20" i="13" s="1"/>
  <c r="AN26" i="13"/>
  <c r="AN31" i="13"/>
  <c r="AO32" i="13"/>
  <c r="AP32" i="13" s="1"/>
  <c r="AN37" i="13"/>
  <c r="AN62" i="13"/>
  <c r="AN66" i="13"/>
  <c r="AN80" i="13"/>
  <c r="AN92" i="13"/>
  <c r="AO93" i="13"/>
  <c r="AP93" i="13" s="1"/>
  <c r="AO96" i="13"/>
  <c r="AP96" i="13" s="1"/>
  <c r="AN100" i="13"/>
  <c r="AN105" i="13"/>
  <c r="AN109" i="13"/>
  <c r="AO110" i="13"/>
  <c r="AP110" i="13" s="1"/>
  <c r="AN121" i="13"/>
  <c r="AO127" i="13"/>
  <c r="AP127" i="13" s="1"/>
  <c r="AO131" i="13"/>
  <c r="AP131" i="13" s="1"/>
  <c r="AO134" i="13"/>
  <c r="AP134" i="13" s="1"/>
  <c r="AN137" i="13"/>
  <c r="AO138" i="13"/>
  <c r="AP138" i="13" s="1"/>
  <c r="AN140" i="13"/>
  <c r="AN150" i="13"/>
  <c r="AO160" i="13"/>
  <c r="AP160" i="13" s="1"/>
  <c r="AO163" i="13"/>
  <c r="AP163" i="13" s="1"/>
  <c r="AO166" i="13"/>
  <c r="AP166" i="13" s="1"/>
  <c r="AN170" i="13"/>
  <c r="AO173" i="13"/>
  <c r="AP173" i="13" s="1"/>
  <c r="AN20" i="13"/>
  <c r="AN74" i="13"/>
  <c r="AN96" i="13"/>
  <c r="AN114" i="13"/>
  <c r="AN134" i="13"/>
  <c r="AN56" i="13"/>
  <c r="AN65" i="13"/>
  <c r="AN87" i="13"/>
  <c r="AN91" i="13"/>
  <c r="AN104" i="13"/>
  <c r="AN108" i="13"/>
  <c r="AO7" i="13"/>
  <c r="AP7" i="13" s="1"/>
  <c r="AN67" i="13"/>
  <c r="AO68" i="13"/>
  <c r="AP68" i="13" s="1"/>
  <c r="AO71" i="13"/>
  <c r="AP71" i="13" s="1"/>
  <c r="AN77" i="13"/>
  <c r="AN82" i="13"/>
  <c r="AO83" i="13"/>
  <c r="AP83" i="13" s="1"/>
  <c r="AN90" i="13"/>
  <c r="AO115" i="13"/>
  <c r="AP115" i="13" s="1"/>
  <c r="AN119" i="13"/>
  <c r="AO125" i="13"/>
  <c r="AP125" i="13" s="1"/>
  <c r="AO144" i="13"/>
  <c r="AP144" i="13" s="1"/>
  <c r="AN148" i="13"/>
  <c r="AN151" i="13"/>
  <c r="AN153" i="13"/>
  <c r="AO167" i="13"/>
  <c r="AP167" i="13" s="1"/>
  <c r="AO112" i="13"/>
  <c r="AP112" i="13" s="1"/>
  <c r="AO5" i="13"/>
  <c r="AP5" i="13" s="1"/>
  <c r="AN10" i="13"/>
  <c r="AN19" i="13"/>
  <c r="AN25" i="13"/>
  <c r="AO30" i="13"/>
  <c r="AP30" i="13" s="1"/>
  <c r="AN34" i="13"/>
  <c r="AN42" i="13"/>
  <c r="AN46" i="13"/>
  <c r="AO51" i="13"/>
  <c r="AP51" i="13" s="1"/>
  <c r="AO55" i="13"/>
  <c r="AP55" i="13" s="1"/>
  <c r="AN60" i="13"/>
  <c r="AO65" i="13"/>
  <c r="AP65" i="13" s="1"/>
  <c r="AN69" i="13"/>
  <c r="AN76" i="13"/>
  <c r="AO77" i="13"/>
  <c r="AP77" i="13" s="1"/>
  <c r="AO80" i="13"/>
  <c r="AP80" i="13" s="1"/>
  <c r="AN85" i="13"/>
  <c r="AO90" i="13"/>
  <c r="AP90" i="13" s="1"/>
  <c r="AN94" i="13"/>
  <c r="AN99" i="13"/>
  <c r="AO100" i="13"/>
  <c r="AP100" i="13" s="1"/>
  <c r="AO104" i="13"/>
  <c r="AP104" i="13" s="1"/>
  <c r="AO108" i="13"/>
  <c r="AP108" i="13" s="1"/>
  <c r="AO114" i="13"/>
  <c r="AP114" i="13" s="1"/>
  <c r="AN118" i="13"/>
  <c r="AN122" i="13"/>
  <c r="AO123" i="13"/>
  <c r="AP123" i="13" s="1"/>
  <c r="AN125" i="13"/>
  <c r="AO129" i="13"/>
  <c r="AP129" i="13" s="1"/>
  <c r="AN133" i="13"/>
  <c r="AO136" i="13"/>
  <c r="AP136" i="13" s="1"/>
  <c r="AO137" i="13"/>
  <c r="AP137" i="13" s="1"/>
  <c r="AO139" i="13"/>
  <c r="AP139" i="13" s="1"/>
  <c r="AN143" i="13"/>
  <c r="AO145" i="13"/>
  <c r="AP145" i="13" s="1"/>
  <c r="AN147" i="13"/>
  <c r="AO150" i="13"/>
  <c r="AP150" i="13" s="1"/>
  <c r="AN156" i="13"/>
  <c r="AN162" i="13"/>
  <c r="AO165" i="13"/>
  <c r="AP165" i="13" s="1"/>
  <c r="AN169" i="13"/>
  <c r="AO8" i="13"/>
  <c r="AP8" i="13" s="1"/>
  <c r="AO18" i="13"/>
  <c r="AP18" i="13" s="1"/>
  <c r="AO33" i="13"/>
  <c r="AP33" i="13" s="1"/>
  <c r="AO52" i="13"/>
  <c r="AP52" i="13" s="1"/>
  <c r="AO59" i="13"/>
  <c r="AP59" i="13" s="1"/>
  <c r="AO84" i="13"/>
  <c r="AP84" i="13" s="1"/>
  <c r="AO109" i="13"/>
  <c r="AP109" i="13" s="1"/>
  <c r="AO111" i="13"/>
  <c r="AP111" i="13" s="1"/>
  <c r="AO130" i="13"/>
  <c r="AP130" i="13" s="1"/>
  <c r="AO132" i="13"/>
  <c r="AP132" i="13" s="1"/>
  <c r="AO142" i="13"/>
  <c r="AP142" i="13" s="1"/>
  <c r="AO146" i="13"/>
  <c r="AP146" i="13" s="1"/>
  <c r="AO151" i="13"/>
  <c r="AP151" i="13" s="1"/>
  <c r="AO158" i="13"/>
  <c r="AP158" i="13" s="1"/>
  <c r="AO161" i="13"/>
  <c r="AP161" i="13" s="1"/>
  <c r="AO6" i="13"/>
  <c r="AP6" i="13" s="1"/>
  <c r="AO31" i="13"/>
  <c r="AP31" i="13" s="1"/>
  <c r="AN8" i="13"/>
  <c r="AO12" i="13"/>
  <c r="AP12" i="13" s="1"/>
  <c r="AN18" i="13"/>
  <c r="AN28" i="13"/>
  <c r="AN33" i="13"/>
  <c r="AO36" i="13"/>
  <c r="AP36" i="13" s="1"/>
  <c r="AN41" i="13"/>
  <c r="AN49" i="13"/>
  <c r="AO54" i="13"/>
  <c r="AP54" i="13" s="1"/>
  <c r="AN59" i="13"/>
  <c r="AO60" i="13"/>
  <c r="AP60" i="13" s="1"/>
  <c r="AO63" i="13"/>
  <c r="AP63" i="13" s="1"/>
  <c r="AN68" i="13"/>
  <c r="AO73" i="13"/>
  <c r="AP73" i="13" s="1"/>
  <c r="AN79" i="13"/>
  <c r="AN84" i="13"/>
  <c r="AO85" i="13"/>
  <c r="AP85" i="13" s="1"/>
  <c r="AO88" i="13"/>
  <c r="AP88" i="13" s="1"/>
  <c r="AN93" i="13"/>
  <c r="AO97" i="13"/>
  <c r="AP97" i="13" s="1"/>
  <c r="AN103" i="13"/>
  <c r="AO107" i="13"/>
  <c r="AP107" i="13" s="1"/>
  <c r="AN111" i="13"/>
  <c r="AO113" i="13"/>
  <c r="AP113" i="13" s="1"/>
  <c r="AN117" i="13"/>
  <c r="AO120" i="13"/>
  <c r="AP120" i="13" s="1"/>
  <c r="AN124" i="13"/>
  <c r="AN127" i="13"/>
  <c r="AN132" i="13"/>
  <c r="AN138" i="13"/>
  <c r="AN142" i="13"/>
  <c r="AO143" i="13"/>
  <c r="AP143" i="13" s="1"/>
  <c r="AN146" i="13"/>
  <c r="AO147" i="13"/>
  <c r="AP147" i="13" s="1"/>
  <c r="AO149" i="13"/>
  <c r="AP149" i="13" s="1"/>
  <c r="AO152" i="13"/>
  <c r="AP152" i="13" s="1"/>
  <c r="AN155" i="13"/>
  <c r="AN161" i="13"/>
  <c r="AO162" i="13"/>
  <c r="AP162" i="13" s="1"/>
  <c r="AO164" i="13"/>
  <c r="AP164" i="13" s="1"/>
  <c r="AN168" i="13"/>
  <c r="AO171" i="13"/>
  <c r="AP171" i="13" s="1"/>
  <c r="AN7" i="13"/>
  <c r="AN12" i="13"/>
  <c r="AN22" i="13"/>
  <c r="AN32" i="13"/>
  <c r="AN36" i="13"/>
  <c r="AN44" i="13"/>
  <c r="AN54" i="13"/>
  <c r="AN57" i="13"/>
  <c r="AN63" i="13"/>
  <c r="AN73" i="13"/>
  <c r="AN83" i="13"/>
  <c r="AN88" i="13"/>
  <c r="AN97" i="13"/>
  <c r="AN107" i="13"/>
  <c r="AN110" i="13"/>
  <c r="AN113" i="13"/>
  <c r="AN120" i="13"/>
  <c r="AN131" i="13"/>
  <c r="AN135" i="13"/>
  <c r="AN141" i="13"/>
  <c r="AN149" i="13"/>
  <c r="AN160" i="13"/>
  <c r="AN164" i="13"/>
  <c r="AN171" i="13"/>
  <c r="AO122" i="13"/>
  <c r="AP122" i="13" s="1"/>
  <c r="AO41" i="13"/>
  <c r="AP41" i="13" s="1"/>
  <c r="AN116" i="13"/>
  <c r="AO157" i="13"/>
  <c r="AP157" i="13" s="1"/>
  <c r="AN4" i="13"/>
  <c r="AM135" i="13"/>
  <c r="AO135" i="13" s="1"/>
  <c r="AP135" i="13" s="1"/>
  <c r="N177" i="13"/>
  <c r="AM156" i="13"/>
  <c r="AO156" i="13" s="1"/>
  <c r="AP156" i="13" s="1"/>
  <c r="AN177" i="13" l="1"/>
  <c r="AP177" i="13"/>
  <c r="AO31" i="10" l="1"/>
  <c r="AO128" i="10" l="1"/>
  <c r="AN128" i="10"/>
  <c r="AL128" i="10"/>
  <c r="AJ128" i="10"/>
  <c r="AH128" i="10"/>
  <c r="AF128" i="10"/>
  <c r="AD128" i="10"/>
  <c r="AB128" i="10"/>
  <c r="Z128" i="10"/>
  <c r="X128" i="10"/>
  <c r="V128" i="10"/>
  <c r="T128" i="10"/>
  <c r="R128" i="10"/>
  <c r="P128" i="10"/>
  <c r="N128" i="10"/>
  <c r="L128" i="10"/>
  <c r="J128" i="10"/>
  <c r="AQ127" i="10"/>
  <c r="AR127" i="10" s="1"/>
  <c r="AO127" i="10"/>
  <c r="AN127" i="10"/>
  <c r="AL127" i="10"/>
  <c r="AJ127" i="10"/>
  <c r="AH127" i="10"/>
  <c r="AF127" i="10"/>
  <c r="AD127" i="10"/>
  <c r="AB127" i="10"/>
  <c r="Z127" i="10"/>
  <c r="X127" i="10"/>
  <c r="V127" i="10"/>
  <c r="T127" i="10"/>
  <c r="R127" i="10"/>
  <c r="P127" i="10"/>
  <c r="N127" i="10"/>
  <c r="L127" i="10"/>
  <c r="J127" i="10"/>
  <c r="AO126" i="10"/>
  <c r="AN126" i="10"/>
  <c r="AL126" i="10"/>
  <c r="AJ126" i="10"/>
  <c r="AH126" i="10"/>
  <c r="AF126" i="10"/>
  <c r="AD126" i="10"/>
  <c r="AB126" i="10"/>
  <c r="Z126" i="10"/>
  <c r="X126" i="10"/>
  <c r="V126" i="10"/>
  <c r="T126" i="10"/>
  <c r="R126" i="10"/>
  <c r="P126" i="10"/>
  <c r="N126" i="10"/>
  <c r="L126" i="10"/>
  <c r="J126" i="10"/>
  <c r="AO125" i="10"/>
  <c r="AN125" i="10"/>
  <c r="AL125" i="10"/>
  <c r="AJ125" i="10"/>
  <c r="AH125" i="10"/>
  <c r="AF125" i="10"/>
  <c r="AD125" i="10"/>
  <c r="AB125" i="10"/>
  <c r="Z125" i="10"/>
  <c r="X125" i="10"/>
  <c r="V125" i="10"/>
  <c r="T125" i="10"/>
  <c r="R125" i="10"/>
  <c r="P125" i="10"/>
  <c r="N125" i="10"/>
  <c r="L125" i="10"/>
  <c r="J125" i="10"/>
  <c r="AO124" i="10"/>
  <c r="AN124" i="10"/>
  <c r="AL124" i="10"/>
  <c r="AJ124" i="10"/>
  <c r="AH124" i="10"/>
  <c r="AF124" i="10"/>
  <c r="AD124" i="10"/>
  <c r="AB124" i="10"/>
  <c r="Z124" i="10"/>
  <c r="X124" i="10"/>
  <c r="V124" i="10"/>
  <c r="T124" i="10"/>
  <c r="R124" i="10"/>
  <c r="P124" i="10"/>
  <c r="N124" i="10"/>
  <c r="L124" i="10"/>
  <c r="J124" i="10"/>
  <c r="AO123" i="10"/>
  <c r="AN123" i="10"/>
  <c r="AL123" i="10"/>
  <c r="AJ123" i="10"/>
  <c r="AH123" i="10"/>
  <c r="AF123" i="10"/>
  <c r="AD123" i="10"/>
  <c r="AB123" i="10"/>
  <c r="Z123" i="10"/>
  <c r="X123" i="10"/>
  <c r="V123" i="10"/>
  <c r="T123" i="10"/>
  <c r="R123" i="10"/>
  <c r="P123" i="10"/>
  <c r="N123" i="10"/>
  <c r="L123" i="10"/>
  <c r="J123" i="10"/>
  <c r="AO122" i="10"/>
  <c r="AN122" i="10"/>
  <c r="AL122" i="10"/>
  <c r="AJ122" i="10"/>
  <c r="AH122" i="10"/>
  <c r="AF122" i="10"/>
  <c r="AD122" i="10"/>
  <c r="AB122" i="10"/>
  <c r="Z122" i="10"/>
  <c r="X122" i="10"/>
  <c r="V122" i="10"/>
  <c r="T122" i="10"/>
  <c r="R122" i="10"/>
  <c r="P122" i="10"/>
  <c r="N122" i="10"/>
  <c r="L122" i="10"/>
  <c r="J122" i="10"/>
  <c r="AQ122" i="10" s="1"/>
  <c r="AR122" i="10" s="1"/>
  <c r="AO121" i="10"/>
  <c r="AN121" i="10"/>
  <c r="AL121" i="10"/>
  <c r="AJ121" i="10"/>
  <c r="AH121" i="10"/>
  <c r="AF121" i="10"/>
  <c r="AD121" i="10"/>
  <c r="AB121" i="10"/>
  <c r="Z121" i="10"/>
  <c r="X121" i="10"/>
  <c r="V121" i="10"/>
  <c r="T121" i="10"/>
  <c r="R121" i="10"/>
  <c r="P121" i="10"/>
  <c r="N121" i="10"/>
  <c r="L121" i="10"/>
  <c r="J121" i="10"/>
  <c r="AO120" i="10"/>
  <c r="AN120" i="10"/>
  <c r="AL120" i="10"/>
  <c r="AJ120" i="10"/>
  <c r="AH120" i="10"/>
  <c r="AF120" i="10"/>
  <c r="AD120" i="10"/>
  <c r="AB120" i="10"/>
  <c r="Z120" i="10"/>
  <c r="X120" i="10"/>
  <c r="V120" i="10"/>
  <c r="T120" i="10"/>
  <c r="R120" i="10"/>
  <c r="P120" i="10"/>
  <c r="N120" i="10"/>
  <c r="L120" i="10"/>
  <c r="J120" i="10"/>
  <c r="AO119" i="10"/>
  <c r="AN119" i="10"/>
  <c r="AL119" i="10"/>
  <c r="AJ119" i="10"/>
  <c r="AH119" i="10"/>
  <c r="AF119" i="10"/>
  <c r="AD119" i="10"/>
  <c r="AB119" i="10"/>
  <c r="Z119" i="10"/>
  <c r="X119" i="10"/>
  <c r="V119" i="10"/>
  <c r="T119" i="10"/>
  <c r="R119" i="10"/>
  <c r="P119" i="10"/>
  <c r="N119" i="10"/>
  <c r="L119" i="10"/>
  <c r="J119" i="10"/>
  <c r="AO118" i="10"/>
  <c r="AN118" i="10"/>
  <c r="AL118" i="10"/>
  <c r="AJ118" i="10"/>
  <c r="AH118" i="10"/>
  <c r="AF118" i="10"/>
  <c r="AD118" i="10"/>
  <c r="AB118" i="10"/>
  <c r="Z118" i="10"/>
  <c r="X118" i="10"/>
  <c r="V118" i="10"/>
  <c r="T118" i="10"/>
  <c r="R118" i="10"/>
  <c r="P118" i="10"/>
  <c r="N118" i="10"/>
  <c r="L118" i="10"/>
  <c r="J118" i="10"/>
  <c r="AQ118" i="10" s="1"/>
  <c r="AR118" i="10" s="1"/>
  <c r="AO117" i="10"/>
  <c r="AN117" i="10"/>
  <c r="AL117" i="10"/>
  <c r="AJ117" i="10"/>
  <c r="AH117" i="10"/>
  <c r="AF117" i="10"/>
  <c r="AD117" i="10"/>
  <c r="AB117" i="10"/>
  <c r="Z117" i="10"/>
  <c r="X117" i="10"/>
  <c r="V117" i="10"/>
  <c r="T117" i="10"/>
  <c r="R117" i="10"/>
  <c r="P117" i="10"/>
  <c r="N117" i="10"/>
  <c r="L117" i="10"/>
  <c r="J117" i="10"/>
  <c r="AO116" i="10"/>
  <c r="AN116" i="10"/>
  <c r="AL116" i="10"/>
  <c r="AJ116" i="10"/>
  <c r="AH116" i="10"/>
  <c r="AF116" i="10"/>
  <c r="AD116" i="10"/>
  <c r="AB116" i="10"/>
  <c r="Z116" i="10"/>
  <c r="X116" i="10"/>
  <c r="V116" i="10"/>
  <c r="T116" i="10"/>
  <c r="R116" i="10"/>
  <c r="P116" i="10"/>
  <c r="N116" i="10"/>
  <c r="L116" i="10"/>
  <c r="J116" i="10"/>
  <c r="AO115" i="10"/>
  <c r="AN115" i="10"/>
  <c r="AL115" i="10"/>
  <c r="AJ115" i="10"/>
  <c r="AH115" i="10"/>
  <c r="AF115" i="10"/>
  <c r="AD115" i="10"/>
  <c r="AB115" i="10"/>
  <c r="Z115" i="10"/>
  <c r="X115" i="10"/>
  <c r="V115" i="10"/>
  <c r="T115" i="10"/>
  <c r="R115" i="10"/>
  <c r="P115" i="10"/>
  <c r="N115" i="10"/>
  <c r="L115" i="10"/>
  <c r="J115" i="10"/>
  <c r="AO114" i="10"/>
  <c r="AN114" i="10"/>
  <c r="AL114" i="10"/>
  <c r="AJ114" i="10"/>
  <c r="AH114" i="10"/>
  <c r="AF114" i="10"/>
  <c r="AD114" i="10"/>
  <c r="AB114" i="10"/>
  <c r="Z114" i="10"/>
  <c r="X114" i="10"/>
  <c r="V114" i="10"/>
  <c r="T114" i="10"/>
  <c r="R114" i="10"/>
  <c r="P114" i="10"/>
  <c r="N114" i="10"/>
  <c r="L114" i="10"/>
  <c r="J114" i="10"/>
  <c r="AO113" i="10"/>
  <c r="AN113" i="10"/>
  <c r="AL113" i="10"/>
  <c r="AJ113" i="10"/>
  <c r="AH113" i="10"/>
  <c r="AF113" i="10"/>
  <c r="AD113" i="10"/>
  <c r="AB113" i="10"/>
  <c r="Z113" i="10"/>
  <c r="X113" i="10"/>
  <c r="V113" i="10"/>
  <c r="T113" i="10"/>
  <c r="R113" i="10"/>
  <c r="P113" i="10"/>
  <c r="N113" i="10"/>
  <c r="L113" i="10"/>
  <c r="J113" i="10"/>
  <c r="AQ113" i="10" s="1"/>
  <c r="AR113" i="10" s="1"/>
  <c r="AO112" i="10"/>
  <c r="AN112" i="10"/>
  <c r="AL112" i="10"/>
  <c r="AJ112" i="10"/>
  <c r="AH112" i="10"/>
  <c r="AF112" i="10"/>
  <c r="AD112" i="10"/>
  <c r="AB112" i="10"/>
  <c r="Z112" i="10"/>
  <c r="X112" i="10"/>
  <c r="V112" i="10"/>
  <c r="T112" i="10"/>
  <c r="R112" i="10"/>
  <c r="P112" i="10"/>
  <c r="N112" i="10"/>
  <c r="L112" i="10"/>
  <c r="J112" i="10"/>
  <c r="AO111" i="10"/>
  <c r="AN111" i="10"/>
  <c r="AL111" i="10"/>
  <c r="AJ111" i="10"/>
  <c r="AH111" i="10"/>
  <c r="AF111" i="10"/>
  <c r="AD111" i="10"/>
  <c r="AB111" i="10"/>
  <c r="Z111" i="10"/>
  <c r="X111" i="10"/>
  <c r="V111" i="10"/>
  <c r="T111" i="10"/>
  <c r="R111" i="10"/>
  <c r="P111" i="10"/>
  <c r="N111" i="10"/>
  <c r="L111" i="10"/>
  <c r="J111" i="10"/>
  <c r="AO110" i="10"/>
  <c r="AN110" i="10"/>
  <c r="AL110" i="10"/>
  <c r="AJ110" i="10"/>
  <c r="AH110" i="10"/>
  <c r="AF110" i="10"/>
  <c r="AD110" i="10"/>
  <c r="AB110" i="10"/>
  <c r="Z110" i="10"/>
  <c r="X110" i="10"/>
  <c r="V110" i="10"/>
  <c r="T110" i="10"/>
  <c r="R110" i="10"/>
  <c r="P110" i="10"/>
  <c r="N110" i="10"/>
  <c r="L110" i="10"/>
  <c r="J110" i="10"/>
  <c r="AO109" i="10"/>
  <c r="AN109" i="10"/>
  <c r="AL109" i="10"/>
  <c r="AJ109" i="10"/>
  <c r="AH109" i="10"/>
  <c r="AF109" i="10"/>
  <c r="AD109" i="10"/>
  <c r="AB109" i="10"/>
  <c r="Z109" i="10"/>
  <c r="X109" i="10"/>
  <c r="V109" i="10"/>
  <c r="T109" i="10"/>
  <c r="R109" i="10"/>
  <c r="P109" i="10"/>
  <c r="N109" i="10"/>
  <c r="L109" i="10"/>
  <c r="J109" i="10"/>
  <c r="AO108" i="10"/>
  <c r="AN108" i="10"/>
  <c r="AL108" i="10"/>
  <c r="AJ108" i="10"/>
  <c r="AH108" i="10"/>
  <c r="AF108" i="10"/>
  <c r="AD108" i="10"/>
  <c r="AB108" i="10"/>
  <c r="Z108" i="10"/>
  <c r="X108" i="10"/>
  <c r="V108" i="10"/>
  <c r="T108" i="10"/>
  <c r="R108" i="10"/>
  <c r="P108" i="10"/>
  <c r="N108" i="10"/>
  <c r="L108" i="10"/>
  <c r="J108" i="10"/>
  <c r="AO107" i="10"/>
  <c r="AN107" i="10"/>
  <c r="AL107" i="10"/>
  <c r="AJ107" i="10"/>
  <c r="AH107" i="10"/>
  <c r="AF107" i="10"/>
  <c r="AD107" i="10"/>
  <c r="AB107" i="10"/>
  <c r="Z107" i="10"/>
  <c r="X107" i="10"/>
  <c r="V107" i="10"/>
  <c r="T107" i="10"/>
  <c r="R107" i="10"/>
  <c r="P107" i="10"/>
  <c r="N107" i="10"/>
  <c r="L107" i="10"/>
  <c r="J107" i="10"/>
  <c r="AO106" i="10"/>
  <c r="AN106" i="10"/>
  <c r="AL106" i="10"/>
  <c r="AJ106" i="10"/>
  <c r="AH106" i="10"/>
  <c r="AF106" i="10"/>
  <c r="AD106" i="10"/>
  <c r="AB106" i="10"/>
  <c r="Z106" i="10"/>
  <c r="X106" i="10"/>
  <c r="V106" i="10"/>
  <c r="T106" i="10"/>
  <c r="R106" i="10"/>
  <c r="P106" i="10"/>
  <c r="N106" i="10"/>
  <c r="L106" i="10"/>
  <c r="J106" i="10"/>
  <c r="AQ106" i="10" s="1"/>
  <c r="AR106" i="10" s="1"/>
  <c r="AO105" i="10"/>
  <c r="AN105" i="10"/>
  <c r="AL105" i="10"/>
  <c r="AJ105" i="10"/>
  <c r="AH105" i="10"/>
  <c r="AF105" i="10"/>
  <c r="AD105" i="10"/>
  <c r="AB105" i="10"/>
  <c r="Z105" i="10"/>
  <c r="X105" i="10"/>
  <c r="V105" i="10"/>
  <c r="T105" i="10"/>
  <c r="R105" i="10"/>
  <c r="P105" i="10"/>
  <c r="N105" i="10"/>
  <c r="L105" i="10"/>
  <c r="J105" i="10"/>
  <c r="AO104" i="10"/>
  <c r="AN104" i="10"/>
  <c r="AL104" i="10"/>
  <c r="AJ104" i="10"/>
  <c r="AH104" i="10"/>
  <c r="AF104" i="10"/>
  <c r="AD104" i="10"/>
  <c r="AB104" i="10"/>
  <c r="Z104" i="10"/>
  <c r="X104" i="10"/>
  <c r="V104" i="10"/>
  <c r="T104" i="10"/>
  <c r="R104" i="10"/>
  <c r="P104" i="10"/>
  <c r="N104" i="10"/>
  <c r="L104" i="10"/>
  <c r="J104" i="10"/>
  <c r="AO103" i="10"/>
  <c r="AN103" i="10"/>
  <c r="AL103" i="10"/>
  <c r="AJ103" i="10"/>
  <c r="AH103" i="10"/>
  <c r="AF103" i="10"/>
  <c r="AD103" i="10"/>
  <c r="AB103" i="10"/>
  <c r="Z103" i="10"/>
  <c r="X103" i="10"/>
  <c r="V103" i="10"/>
  <c r="T103" i="10"/>
  <c r="R103" i="10"/>
  <c r="P103" i="10"/>
  <c r="N103" i="10"/>
  <c r="L103" i="10"/>
  <c r="J103" i="10"/>
  <c r="AO102" i="10"/>
  <c r="AN102" i="10"/>
  <c r="AL102" i="10"/>
  <c r="AJ102" i="10"/>
  <c r="AH102" i="10"/>
  <c r="AF102" i="10"/>
  <c r="AD102" i="10"/>
  <c r="AB102" i="10"/>
  <c r="Z102" i="10"/>
  <c r="X102" i="10"/>
  <c r="V102" i="10"/>
  <c r="T102" i="10"/>
  <c r="R102" i="10"/>
  <c r="P102" i="10"/>
  <c r="N102" i="10"/>
  <c r="L102" i="10"/>
  <c r="J102" i="10"/>
  <c r="AO101" i="10"/>
  <c r="AN101" i="10"/>
  <c r="AL101" i="10"/>
  <c r="AJ101" i="10"/>
  <c r="AH101" i="10"/>
  <c r="AF101" i="10"/>
  <c r="AD101" i="10"/>
  <c r="AB101" i="10"/>
  <c r="Z101" i="10"/>
  <c r="X101" i="10"/>
  <c r="V101" i="10"/>
  <c r="T101" i="10"/>
  <c r="R101" i="10"/>
  <c r="P101" i="10"/>
  <c r="N101" i="10"/>
  <c r="L101" i="10"/>
  <c r="J101" i="10"/>
  <c r="AO100" i="10"/>
  <c r="AN100" i="10"/>
  <c r="AL100" i="10"/>
  <c r="AJ100" i="10"/>
  <c r="AH100" i="10"/>
  <c r="AF100" i="10"/>
  <c r="AD100" i="10"/>
  <c r="AB100" i="10"/>
  <c r="Z100" i="10"/>
  <c r="X100" i="10"/>
  <c r="V100" i="10"/>
  <c r="T100" i="10"/>
  <c r="R100" i="10"/>
  <c r="P100" i="10"/>
  <c r="N100" i="10"/>
  <c r="L100" i="10"/>
  <c r="J100" i="10"/>
  <c r="AQ100" i="10" s="1"/>
  <c r="AR100" i="10" s="1"/>
  <c r="AO99" i="10"/>
  <c r="AN99" i="10"/>
  <c r="AL99" i="10"/>
  <c r="AJ99" i="10"/>
  <c r="AH99" i="10"/>
  <c r="AF99" i="10"/>
  <c r="AD99" i="10"/>
  <c r="AB99" i="10"/>
  <c r="Z99" i="10"/>
  <c r="X99" i="10"/>
  <c r="V99" i="10"/>
  <c r="T99" i="10"/>
  <c r="R99" i="10"/>
  <c r="P99" i="10"/>
  <c r="N99" i="10"/>
  <c r="L99" i="10"/>
  <c r="J99" i="10"/>
  <c r="AQ99" i="10" s="1"/>
  <c r="AR99" i="10" s="1"/>
  <c r="AO98" i="10"/>
  <c r="AN98" i="10"/>
  <c r="AL98" i="10"/>
  <c r="AJ98" i="10"/>
  <c r="AH98" i="10"/>
  <c r="AF98" i="10"/>
  <c r="AD98" i="10"/>
  <c r="AB98" i="10"/>
  <c r="Z98" i="10"/>
  <c r="X98" i="10"/>
  <c r="V98" i="10"/>
  <c r="T98" i="10"/>
  <c r="R98" i="10"/>
  <c r="P98" i="10"/>
  <c r="N98" i="10"/>
  <c r="L98" i="10"/>
  <c r="J98" i="10"/>
  <c r="AO97" i="10"/>
  <c r="AN97" i="10"/>
  <c r="AL97" i="10"/>
  <c r="AJ97" i="10"/>
  <c r="AH97" i="10"/>
  <c r="AF97" i="10"/>
  <c r="AD97" i="10"/>
  <c r="AB97" i="10"/>
  <c r="Z97" i="10"/>
  <c r="X97" i="10"/>
  <c r="V97" i="10"/>
  <c r="T97" i="10"/>
  <c r="R97" i="10"/>
  <c r="P97" i="10"/>
  <c r="N97" i="10"/>
  <c r="L97" i="10"/>
  <c r="J97" i="10"/>
  <c r="AO96" i="10"/>
  <c r="AN96" i="10"/>
  <c r="AL96" i="10"/>
  <c r="AJ96" i="10"/>
  <c r="AH96" i="10"/>
  <c r="AF96" i="10"/>
  <c r="AD96" i="10"/>
  <c r="AB96" i="10"/>
  <c r="Z96" i="10"/>
  <c r="X96" i="10"/>
  <c r="V96" i="10"/>
  <c r="T96" i="10"/>
  <c r="R96" i="10"/>
  <c r="P96" i="10"/>
  <c r="N96" i="10"/>
  <c r="L96" i="10"/>
  <c r="J96" i="10"/>
  <c r="AO95" i="10"/>
  <c r="AN95" i="10"/>
  <c r="AL95" i="10"/>
  <c r="AJ95" i="10"/>
  <c r="AH95" i="10"/>
  <c r="AF95" i="10"/>
  <c r="AD95" i="10"/>
  <c r="AB95" i="10"/>
  <c r="Z95" i="10"/>
  <c r="X95" i="10"/>
  <c r="V95" i="10"/>
  <c r="T95" i="10"/>
  <c r="R95" i="10"/>
  <c r="P95" i="10"/>
  <c r="N95" i="10"/>
  <c r="L95" i="10"/>
  <c r="J95" i="10"/>
  <c r="AO94" i="10"/>
  <c r="AN94" i="10"/>
  <c r="AL94" i="10"/>
  <c r="AJ94" i="10"/>
  <c r="AH94" i="10"/>
  <c r="AF94" i="10"/>
  <c r="AD94" i="10"/>
  <c r="AB94" i="10"/>
  <c r="Z94" i="10"/>
  <c r="X94" i="10"/>
  <c r="V94" i="10"/>
  <c r="T94" i="10"/>
  <c r="R94" i="10"/>
  <c r="P94" i="10"/>
  <c r="N94" i="10"/>
  <c r="L94" i="10"/>
  <c r="J94" i="10"/>
  <c r="AO93" i="10"/>
  <c r="AN93" i="10"/>
  <c r="AL93" i="10"/>
  <c r="AJ93" i="10"/>
  <c r="AH93" i="10"/>
  <c r="AF93" i="10"/>
  <c r="AD93" i="10"/>
  <c r="AB93" i="10"/>
  <c r="Z93" i="10"/>
  <c r="X93" i="10"/>
  <c r="V93" i="10"/>
  <c r="T93" i="10"/>
  <c r="R93" i="10"/>
  <c r="P93" i="10"/>
  <c r="N93" i="10"/>
  <c r="L93" i="10"/>
  <c r="J93" i="10"/>
  <c r="AQ93" i="10" s="1"/>
  <c r="AR93" i="10" s="1"/>
  <c r="AO92" i="10"/>
  <c r="AN92" i="10"/>
  <c r="AL92" i="10"/>
  <c r="AJ92" i="10"/>
  <c r="AH92" i="10"/>
  <c r="AF92" i="10"/>
  <c r="AD92" i="10"/>
  <c r="AB92" i="10"/>
  <c r="Z92" i="10"/>
  <c r="X92" i="10"/>
  <c r="V92" i="10"/>
  <c r="T92" i="10"/>
  <c r="R92" i="10"/>
  <c r="P92" i="10"/>
  <c r="N92" i="10"/>
  <c r="L92" i="10"/>
  <c r="J92" i="10"/>
  <c r="AO91" i="10"/>
  <c r="AQ91" i="10" s="1"/>
  <c r="AR91" i="10" s="1"/>
  <c r="AN91" i="10"/>
  <c r="AL91" i="10"/>
  <c r="AJ91" i="10"/>
  <c r="AH91" i="10"/>
  <c r="AF91" i="10"/>
  <c r="AD91" i="10"/>
  <c r="AB91" i="10"/>
  <c r="Z91" i="10"/>
  <c r="X91" i="10"/>
  <c r="V91" i="10"/>
  <c r="T91" i="10"/>
  <c r="R91" i="10"/>
  <c r="P91" i="10"/>
  <c r="N91" i="10"/>
  <c r="L91" i="10"/>
  <c r="J91" i="10"/>
  <c r="AO90" i="10"/>
  <c r="AN90" i="10"/>
  <c r="AL90" i="10"/>
  <c r="AJ90" i="10"/>
  <c r="AH90" i="10"/>
  <c r="AF90" i="10"/>
  <c r="AD90" i="10"/>
  <c r="AB90" i="10"/>
  <c r="Z90" i="10"/>
  <c r="X90" i="10"/>
  <c r="V90" i="10"/>
  <c r="T90" i="10"/>
  <c r="R90" i="10"/>
  <c r="P90" i="10"/>
  <c r="N90" i="10"/>
  <c r="L90" i="10"/>
  <c r="J90" i="10"/>
  <c r="AO89" i="10"/>
  <c r="AN89" i="10"/>
  <c r="AL89" i="10"/>
  <c r="AJ89" i="10"/>
  <c r="AH89" i="10"/>
  <c r="AF89" i="10"/>
  <c r="AD89" i="10"/>
  <c r="AB89" i="10"/>
  <c r="Z89" i="10"/>
  <c r="X89" i="10"/>
  <c r="V89" i="10"/>
  <c r="T89" i="10"/>
  <c r="R89" i="10"/>
  <c r="P89" i="10"/>
  <c r="N89" i="10"/>
  <c r="L89" i="10"/>
  <c r="J89" i="10"/>
  <c r="AO88" i="10"/>
  <c r="AN88" i="10"/>
  <c r="AL88" i="10"/>
  <c r="AJ88" i="10"/>
  <c r="AH88" i="10"/>
  <c r="AF88" i="10"/>
  <c r="AD88" i="10"/>
  <c r="AB88" i="10"/>
  <c r="Z88" i="10"/>
  <c r="X88" i="10"/>
  <c r="V88" i="10"/>
  <c r="T88" i="10"/>
  <c r="R88" i="10"/>
  <c r="P88" i="10"/>
  <c r="N88" i="10"/>
  <c r="L88" i="10"/>
  <c r="J88" i="10"/>
  <c r="AO87" i="10"/>
  <c r="AN87" i="10"/>
  <c r="AL87" i="10"/>
  <c r="AJ87" i="10"/>
  <c r="AH87" i="10"/>
  <c r="AF87" i="10"/>
  <c r="AD87" i="10"/>
  <c r="AB87" i="10"/>
  <c r="Z87" i="10"/>
  <c r="X87" i="10"/>
  <c r="V87" i="10"/>
  <c r="T87" i="10"/>
  <c r="R87" i="10"/>
  <c r="P87" i="10"/>
  <c r="N87" i="10"/>
  <c r="L87" i="10"/>
  <c r="J87" i="10"/>
  <c r="AQ87" i="10" s="1"/>
  <c r="AR87" i="10" s="1"/>
  <c r="AO86" i="10"/>
  <c r="AN86" i="10"/>
  <c r="AL86" i="10"/>
  <c r="AJ86" i="10"/>
  <c r="AH86" i="10"/>
  <c r="AF86" i="10"/>
  <c r="AD86" i="10"/>
  <c r="AB86" i="10"/>
  <c r="Z86" i="10"/>
  <c r="X86" i="10"/>
  <c r="V86" i="10"/>
  <c r="T86" i="10"/>
  <c r="R86" i="10"/>
  <c r="P86" i="10"/>
  <c r="N86" i="10"/>
  <c r="L86" i="10"/>
  <c r="J86" i="10"/>
  <c r="AO85" i="10"/>
  <c r="AN85" i="10"/>
  <c r="AL85" i="10"/>
  <c r="AJ85" i="10"/>
  <c r="AH85" i="10"/>
  <c r="AF85" i="10"/>
  <c r="AD85" i="10"/>
  <c r="AB85" i="10"/>
  <c r="Z85" i="10"/>
  <c r="X85" i="10"/>
  <c r="V85" i="10"/>
  <c r="T85" i="10"/>
  <c r="R85" i="10"/>
  <c r="P85" i="10"/>
  <c r="N85" i="10"/>
  <c r="L85" i="10"/>
  <c r="J85" i="10"/>
  <c r="AO84" i="10"/>
  <c r="AN84" i="10"/>
  <c r="AL84" i="10"/>
  <c r="AJ84" i="10"/>
  <c r="AH84" i="10"/>
  <c r="AF84" i="10"/>
  <c r="AD84" i="10"/>
  <c r="AB84" i="10"/>
  <c r="Z84" i="10"/>
  <c r="X84" i="10"/>
  <c r="V84" i="10"/>
  <c r="T84" i="10"/>
  <c r="R84" i="10"/>
  <c r="P84" i="10"/>
  <c r="N84" i="10"/>
  <c r="L84" i="10"/>
  <c r="J84" i="10"/>
  <c r="AO83" i="10"/>
  <c r="AN83" i="10"/>
  <c r="AL83" i="10"/>
  <c r="AJ83" i="10"/>
  <c r="AH83" i="10"/>
  <c r="AF83" i="10"/>
  <c r="AD83" i="10"/>
  <c r="AB83" i="10"/>
  <c r="Z83" i="10"/>
  <c r="X83" i="10"/>
  <c r="V83" i="10"/>
  <c r="T83" i="10"/>
  <c r="R83" i="10"/>
  <c r="P83" i="10"/>
  <c r="N83" i="10"/>
  <c r="L83" i="10"/>
  <c r="J83" i="10"/>
  <c r="AO82" i="10"/>
  <c r="AN82" i="10"/>
  <c r="AL82" i="10"/>
  <c r="AJ82" i="10"/>
  <c r="AH82" i="10"/>
  <c r="AF82" i="10"/>
  <c r="AD82" i="10"/>
  <c r="AB82" i="10"/>
  <c r="Z82" i="10"/>
  <c r="X82" i="10"/>
  <c r="V82" i="10"/>
  <c r="T82" i="10"/>
  <c r="R82" i="10"/>
  <c r="P82" i="10"/>
  <c r="N82" i="10"/>
  <c r="L82" i="10"/>
  <c r="J82" i="10"/>
  <c r="AO81" i="10"/>
  <c r="AN81" i="10"/>
  <c r="AL81" i="10"/>
  <c r="AJ81" i="10"/>
  <c r="AH81" i="10"/>
  <c r="AF81" i="10"/>
  <c r="AD81" i="10"/>
  <c r="AB81" i="10"/>
  <c r="Z81" i="10"/>
  <c r="X81" i="10"/>
  <c r="V81" i="10"/>
  <c r="T81" i="10"/>
  <c r="R81" i="10"/>
  <c r="P81" i="10"/>
  <c r="N81" i="10"/>
  <c r="L81" i="10"/>
  <c r="J81" i="10"/>
  <c r="AQ81" i="10" s="1"/>
  <c r="AR81" i="10" s="1"/>
  <c r="AO80" i="10"/>
  <c r="AN80" i="10"/>
  <c r="AL80" i="10"/>
  <c r="AJ80" i="10"/>
  <c r="AH80" i="10"/>
  <c r="AF80" i="10"/>
  <c r="AD80" i="10"/>
  <c r="AB80" i="10"/>
  <c r="Z80" i="10"/>
  <c r="X80" i="10"/>
  <c r="V80" i="10"/>
  <c r="T80" i="10"/>
  <c r="R80" i="10"/>
  <c r="P80" i="10"/>
  <c r="N80" i="10"/>
  <c r="L80" i="10"/>
  <c r="J80" i="10"/>
  <c r="AO79" i="10"/>
  <c r="AQ79" i="10" s="1"/>
  <c r="AR79" i="10" s="1"/>
  <c r="AN79" i="10"/>
  <c r="AL79" i="10"/>
  <c r="AJ79" i="10"/>
  <c r="AH79" i="10"/>
  <c r="AF79" i="10"/>
  <c r="AD79" i="10"/>
  <c r="AB79" i="10"/>
  <c r="Z79" i="10"/>
  <c r="X79" i="10"/>
  <c r="V79" i="10"/>
  <c r="T79" i="10"/>
  <c r="R79" i="10"/>
  <c r="P79" i="10"/>
  <c r="N79" i="10"/>
  <c r="L79" i="10"/>
  <c r="J79" i="10"/>
  <c r="AO78" i="10"/>
  <c r="AN78" i="10"/>
  <c r="AL78" i="10"/>
  <c r="AJ78" i="10"/>
  <c r="AH78" i="10"/>
  <c r="AF78" i="10"/>
  <c r="AD78" i="10"/>
  <c r="AB78" i="10"/>
  <c r="Z78" i="10"/>
  <c r="X78" i="10"/>
  <c r="V78" i="10"/>
  <c r="T78" i="10"/>
  <c r="R78" i="10"/>
  <c r="P78" i="10"/>
  <c r="N78" i="10"/>
  <c r="L78" i="10"/>
  <c r="J78" i="10"/>
  <c r="AO77" i="10"/>
  <c r="AN77" i="10"/>
  <c r="AL77" i="10"/>
  <c r="AJ77" i="10"/>
  <c r="AH77" i="10"/>
  <c r="AF77" i="10"/>
  <c r="AD77" i="10"/>
  <c r="AB77" i="10"/>
  <c r="Z77" i="10"/>
  <c r="X77" i="10"/>
  <c r="V77" i="10"/>
  <c r="T77" i="10"/>
  <c r="R77" i="10"/>
  <c r="P77" i="10"/>
  <c r="N77" i="10"/>
  <c r="L77" i="10"/>
  <c r="J77" i="10"/>
  <c r="AO76" i="10"/>
  <c r="AN76" i="10"/>
  <c r="AL76" i="10"/>
  <c r="AJ76" i="10"/>
  <c r="AH76" i="10"/>
  <c r="AF76" i="10"/>
  <c r="AD76" i="10"/>
  <c r="AB76" i="10"/>
  <c r="Z76" i="10"/>
  <c r="X76" i="10"/>
  <c r="V76" i="10"/>
  <c r="T76" i="10"/>
  <c r="R76" i="10"/>
  <c r="P76" i="10"/>
  <c r="N76" i="10"/>
  <c r="L76" i="10"/>
  <c r="J76" i="10"/>
  <c r="AO75" i="10"/>
  <c r="AN75" i="10"/>
  <c r="AL75" i="10"/>
  <c r="AJ75" i="10"/>
  <c r="AH75" i="10"/>
  <c r="AF75" i="10"/>
  <c r="AD75" i="10"/>
  <c r="AB75" i="10"/>
  <c r="Z75" i="10"/>
  <c r="X75" i="10"/>
  <c r="V75" i="10"/>
  <c r="T75" i="10"/>
  <c r="R75" i="10"/>
  <c r="P75" i="10"/>
  <c r="N75" i="10"/>
  <c r="L75" i="10"/>
  <c r="J75" i="10"/>
  <c r="AQ75" i="10" s="1"/>
  <c r="AR75" i="10" s="1"/>
  <c r="AO74" i="10"/>
  <c r="AN74" i="10"/>
  <c r="AL74" i="10"/>
  <c r="AJ74" i="10"/>
  <c r="AH74" i="10"/>
  <c r="AF74" i="10"/>
  <c r="AD74" i="10"/>
  <c r="AB74" i="10"/>
  <c r="Z74" i="10"/>
  <c r="X74" i="10"/>
  <c r="V74" i="10"/>
  <c r="T74" i="10"/>
  <c r="R74" i="10"/>
  <c r="P74" i="10"/>
  <c r="N74" i="10"/>
  <c r="L74" i="10"/>
  <c r="J74" i="10"/>
  <c r="AQ73" i="10"/>
  <c r="AR73" i="10" s="1"/>
  <c r="AO73" i="10"/>
  <c r="AN73" i="10"/>
  <c r="AL73" i="10"/>
  <c r="AJ73" i="10"/>
  <c r="AH73" i="10"/>
  <c r="AF73" i="10"/>
  <c r="AD73" i="10"/>
  <c r="AB73" i="10"/>
  <c r="Z73" i="10"/>
  <c r="X73" i="10"/>
  <c r="V73" i="10"/>
  <c r="T73" i="10"/>
  <c r="R73" i="10"/>
  <c r="P73" i="10"/>
  <c r="N73" i="10"/>
  <c r="L73" i="10"/>
  <c r="J73" i="10"/>
  <c r="AO72" i="10"/>
  <c r="AN72" i="10"/>
  <c r="AL72" i="10"/>
  <c r="AJ72" i="10"/>
  <c r="AH72" i="10"/>
  <c r="AF72" i="10"/>
  <c r="AD72" i="10"/>
  <c r="AB72" i="10"/>
  <c r="Z72" i="10"/>
  <c r="X72" i="10"/>
  <c r="V72" i="10"/>
  <c r="T72" i="10"/>
  <c r="R72" i="10"/>
  <c r="P72" i="10"/>
  <c r="N72" i="10"/>
  <c r="L72" i="10"/>
  <c r="J72" i="10"/>
  <c r="AO71" i="10"/>
  <c r="AN71" i="10"/>
  <c r="AL71" i="10"/>
  <c r="AJ71" i="10"/>
  <c r="AH71" i="10"/>
  <c r="AF71" i="10"/>
  <c r="AD71" i="10"/>
  <c r="AB71" i="10"/>
  <c r="Z71" i="10"/>
  <c r="X71" i="10"/>
  <c r="V71" i="10"/>
  <c r="T71" i="10"/>
  <c r="R71" i="10"/>
  <c r="P71" i="10"/>
  <c r="N71" i="10"/>
  <c r="L71" i="10"/>
  <c r="J71" i="10"/>
  <c r="AO70" i="10"/>
  <c r="AN70" i="10"/>
  <c r="AL70" i="10"/>
  <c r="AJ70" i="10"/>
  <c r="AH70" i="10"/>
  <c r="AF70" i="10"/>
  <c r="AD70" i="10"/>
  <c r="AB70" i="10"/>
  <c r="Z70" i="10"/>
  <c r="X70" i="10"/>
  <c r="V70" i="10"/>
  <c r="T70" i="10"/>
  <c r="R70" i="10"/>
  <c r="P70" i="10"/>
  <c r="N70" i="10"/>
  <c r="L70" i="10"/>
  <c r="J70" i="10"/>
  <c r="AO69" i="10"/>
  <c r="AN69" i="10"/>
  <c r="AL69" i="10"/>
  <c r="AJ69" i="10"/>
  <c r="AH69" i="10"/>
  <c r="AF69" i="10"/>
  <c r="AD69" i="10"/>
  <c r="AB69" i="10"/>
  <c r="Z69" i="10"/>
  <c r="X69" i="10"/>
  <c r="V69" i="10"/>
  <c r="T69" i="10"/>
  <c r="R69" i="10"/>
  <c r="P69" i="10"/>
  <c r="N69" i="10"/>
  <c r="L69" i="10"/>
  <c r="J69" i="10"/>
  <c r="AO68" i="10"/>
  <c r="AN68" i="10"/>
  <c r="AL68" i="10"/>
  <c r="AJ68" i="10"/>
  <c r="AH68" i="10"/>
  <c r="AF68" i="10"/>
  <c r="AD68" i="10"/>
  <c r="AB68" i="10"/>
  <c r="Z68" i="10"/>
  <c r="X68" i="10"/>
  <c r="V68" i="10"/>
  <c r="T68" i="10"/>
  <c r="R68" i="10"/>
  <c r="P68" i="10"/>
  <c r="N68" i="10"/>
  <c r="L68" i="10"/>
  <c r="J68" i="10"/>
  <c r="AQ68" i="10" s="1"/>
  <c r="AR68" i="10" s="1"/>
  <c r="AO67" i="10"/>
  <c r="AN67" i="10"/>
  <c r="AL67" i="10"/>
  <c r="AJ67" i="10"/>
  <c r="AH67" i="10"/>
  <c r="AF67" i="10"/>
  <c r="AD67" i="10"/>
  <c r="AB67" i="10"/>
  <c r="Z67" i="10"/>
  <c r="X67" i="10"/>
  <c r="V67" i="10"/>
  <c r="T67" i="10"/>
  <c r="R67" i="10"/>
  <c r="P67" i="10"/>
  <c r="N67" i="10"/>
  <c r="L67" i="10"/>
  <c r="J67" i="10"/>
  <c r="AQ67" i="10" s="1"/>
  <c r="AR67" i="10" s="1"/>
  <c r="AO66" i="10"/>
  <c r="AN66" i="10"/>
  <c r="AL66" i="10"/>
  <c r="AJ66" i="10"/>
  <c r="AH66" i="10"/>
  <c r="AF66" i="10"/>
  <c r="AD66" i="10"/>
  <c r="AB66" i="10"/>
  <c r="Z66" i="10"/>
  <c r="X66" i="10"/>
  <c r="V66" i="10"/>
  <c r="T66" i="10"/>
  <c r="R66" i="10"/>
  <c r="P66" i="10"/>
  <c r="N66" i="10"/>
  <c r="L66" i="10"/>
  <c r="J66" i="10"/>
  <c r="AO65" i="10"/>
  <c r="AN65" i="10"/>
  <c r="AL65" i="10"/>
  <c r="AJ65" i="10"/>
  <c r="AH65" i="10"/>
  <c r="AF65" i="10"/>
  <c r="AD65" i="10"/>
  <c r="AB65" i="10"/>
  <c r="Z65" i="10"/>
  <c r="X65" i="10"/>
  <c r="V65" i="10"/>
  <c r="T65" i="10"/>
  <c r="R65" i="10"/>
  <c r="P65" i="10"/>
  <c r="N65" i="10"/>
  <c r="L65" i="10"/>
  <c r="J65" i="10"/>
  <c r="AO64" i="10"/>
  <c r="AN64" i="10"/>
  <c r="AL64" i="10"/>
  <c r="AJ64" i="10"/>
  <c r="AH64" i="10"/>
  <c r="AF64" i="10"/>
  <c r="AD64" i="10"/>
  <c r="AB64" i="10"/>
  <c r="Z64" i="10"/>
  <c r="X64" i="10"/>
  <c r="V64" i="10"/>
  <c r="T64" i="10"/>
  <c r="R64" i="10"/>
  <c r="P64" i="10"/>
  <c r="N64" i="10"/>
  <c r="L64" i="10"/>
  <c r="J64" i="10"/>
  <c r="AO63" i="10"/>
  <c r="AN63" i="10"/>
  <c r="AL63" i="10"/>
  <c r="AJ63" i="10"/>
  <c r="AH63" i="10"/>
  <c r="AF63" i="10"/>
  <c r="AD63" i="10"/>
  <c r="AB63" i="10"/>
  <c r="Z63" i="10"/>
  <c r="X63" i="10"/>
  <c r="V63" i="10"/>
  <c r="T63" i="10"/>
  <c r="R63" i="10"/>
  <c r="P63" i="10"/>
  <c r="N63" i="10"/>
  <c r="L63" i="10"/>
  <c r="J63" i="10"/>
  <c r="AO62" i="10"/>
  <c r="AN62" i="10"/>
  <c r="AL62" i="10"/>
  <c r="AJ62" i="10"/>
  <c r="AH62" i="10"/>
  <c r="AF62" i="10"/>
  <c r="AD62" i="10"/>
  <c r="AB62" i="10"/>
  <c r="Z62" i="10"/>
  <c r="X62" i="10"/>
  <c r="V62" i="10"/>
  <c r="T62" i="10"/>
  <c r="R62" i="10"/>
  <c r="P62" i="10"/>
  <c r="N62" i="10"/>
  <c r="L62" i="10"/>
  <c r="J62" i="10"/>
  <c r="AO61" i="10"/>
  <c r="AN61" i="10"/>
  <c r="AL61" i="10"/>
  <c r="AJ61" i="10"/>
  <c r="AH61" i="10"/>
  <c r="AF61" i="10"/>
  <c r="AD61" i="10"/>
  <c r="AB61" i="10"/>
  <c r="Z61" i="10"/>
  <c r="X61" i="10"/>
  <c r="V61" i="10"/>
  <c r="T61" i="10"/>
  <c r="R61" i="10"/>
  <c r="P61" i="10"/>
  <c r="N61" i="10"/>
  <c r="L61" i="10"/>
  <c r="J61" i="10"/>
  <c r="AQ61" i="10" s="1"/>
  <c r="AR61" i="10" s="1"/>
  <c r="AO60" i="10"/>
  <c r="AN60" i="10"/>
  <c r="AL60" i="10"/>
  <c r="AJ60" i="10"/>
  <c r="AH60" i="10"/>
  <c r="AF60" i="10"/>
  <c r="AD60" i="10"/>
  <c r="AB60" i="10"/>
  <c r="Z60" i="10"/>
  <c r="X60" i="10"/>
  <c r="V60" i="10"/>
  <c r="T60" i="10"/>
  <c r="R60" i="10"/>
  <c r="P60" i="10"/>
  <c r="N60" i="10"/>
  <c r="L60" i="10"/>
  <c r="J60" i="10"/>
  <c r="AO59" i="10"/>
  <c r="AN59" i="10"/>
  <c r="AL59" i="10"/>
  <c r="AJ59" i="10"/>
  <c r="AH59" i="10"/>
  <c r="AF59" i="10"/>
  <c r="AD59" i="10"/>
  <c r="AB59" i="10"/>
  <c r="Z59" i="10"/>
  <c r="X59" i="10"/>
  <c r="V59" i="10"/>
  <c r="T59" i="10"/>
  <c r="R59" i="10"/>
  <c r="P59" i="10"/>
  <c r="N59" i="10"/>
  <c r="L59" i="10"/>
  <c r="J59" i="10"/>
  <c r="AO58" i="10"/>
  <c r="AN58" i="10"/>
  <c r="AL58" i="10"/>
  <c r="AJ58" i="10"/>
  <c r="AH58" i="10"/>
  <c r="AF58" i="10"/>
  <c r="AD58" i="10"/>
  <c r="AB58" i="10"/>
  <c r="Z58" i="10"/>
  <c r="X58" i="10"/>
  <c r="V58" i="10"/>
  <c r="T58" i="10"/>
  <c r="R58" i="10"/>
  <c r="P58" i="10"/>
  <c r="N58" i="10"/>
  <c r="L58" i="10"/>
  <c r="J58" i="10"/>
  <c r="AO57" i="10"/>
  <c r="AN57" i="10"/>
  <c r="AL57" i="10"/>
  <c r="AJ57" i="10"/>
  <c r="AH57" i="10"/>
  <c r="AF57" i="10"/>
  <c r="AD57" i="10"/>
  <c r="AB57" i="10"/>
  <c r="Z57" i="10"/>
  <c r="X57" i="10"/>
  <c r="V57" i="10"/>
  <c r="T57" i="10"/>
  <c r="R57" i="10"/>
  <c r="P57" i="10"/>
  <c r="N57" i="10"/>
  <c r="L57" i="10"/>
  <c r="J57" i="10"/>
  <c r="AO56" i="10"/>
  <c r="AN56" i="10"/>
  <c r="AL56" i="10"/>
  <c r="AJ56" i="10"/>
  <c r="AH56" i="10"/>
  <c r="AF56" i="10"/>
  <c r="AD56" i="10"/>
  <c r="AB56" i="10"/>
  <c r="Z56" i="10"/>
  <c r="X56" i="10"/>
  <c r="V56" i="10"/>
  <c r="T56" i="10"/>
  <c r="R56" i="10"/>
  <c r="P56" i="10"/>
  <c r="N56" i="10"/>
  <c r="L56" i="10"/>
  <c r="J56" i="10"/>
  <c r="AO55" i="10"/>
  <c r="AN55" i="10"/>
  <c r="AL55" i="10"/>
  <c r="AJ55" i="10"/>
  <c r="AH55" i="10"/>
  <c r="AF55" i="10"/>
  <c r="AD55" i="10"/>
  <c r="AB55" i="10"/>
  <c r="Z55" i="10"/>
  <c r="X55" i="10"/>
  <c r="V55" i="10"/>
  <c r="T55" i="10"/>
  <c r="R55" i="10"/>
  <c r="P55" i="10"/>
  <c r="N55" i="10"/>
  <c r="L55" i="10"/>
  <c r="J55" i="10"/>
  <c r="AO54" i="10"/>
  <c r="AN54" i="10"/>
  <c r="AL54" i="10"/>
  <c r="AJ54" i="10"/>
  <c r="AH54" i="10"/>
  <c r="AF54" i="10"/>
  <c r="AD54" i="10"/>
  <c r="AB54" i="10"/>
  <c r="Z54" i="10"/>
  <c r="X54" i="10"/>
  <c r="V54" i="10"/>
  <c r="T54" i="10"/>
  <c r="R54" i="10"/>
  <c r="P54" i="10"/>
  <c r="N54" i="10"/>
  <c r="L54" i="10"/>
  <c r="J54" i="10"/>
  <c r="AO53" i="10"/>
  <c r="AN53" i="10"/>
  <c r="AL53" i="10"/>
  <c r="AJ53" i="10"/>
  <c r="AH53" i="10"/>
  <c r="AF53" i="10"/>
  <c r="AD53" i="10"/>
  <c r="AB53" i="10"/>
  <c r="Z53" i="10"/>
  <c r="X53" i="10"/>
  <c r="V53" i="10"/>
  <c r="T53" i="10"/>
  <c r="R53" i="10"/>
  <c r="P53" i="10"/>
  <c r="N53" i="10"/>
  <c r="L53" i="10"/>
  <c r="J53" i="10"/>
  <c r="AO52" i="10"/>
  <c r="AN52" i="10"/>
  <c r="AL52" i="10"/>
  <c r="AJ52" i="10"/>
  <c r="AH52" i="10"/>
  <c r="AF52" i="10"/>
  <c r="AD52" i="10"/>
  <c r="AB52" i="10"/>
  <c r="Z52" i="10"/>
  <c r="X52" i="10"/>
  <c r="V52" i="10"/>
  <c r="T52" i="10"/>
  <c r="R52" i="10"/>
  <c r="P52" i="10"/>
  <c r="N52" i="10"/>
  <c r="L52" i="10"/>
  <c r="J52" i="10"/>
  <c r="AQ52" i="10" s="1"/>
  <c r="AR52" i="10" s="1"/>
  <c r="AO51" i="10"/>
  <c r="AN51" i="10"/>
  <c r="AL51" i="10"/>
  <c r="AJ51" i="10"/>
  <c r="AH51" i="10"/>
  <c r="AF51" i="10"/>
  <c r="AD51" i="10"/>
  <c r="AB51" i="10"/>
  <c r="Z51" i="10"/>
  <c r="X51" i="10"/>
  <c r="V51" i="10"/>
  <c r="T51" i="10"/>
  <c r="R51" i="10"/>
  <c r="P51" i="10"/>
  <c r="N51" i="10"/>
  <c r="L51" i="10"/>
  <c r="J51" i="10"/>
  <c r="AO50" i="10"/>
  <c r="AN50" i="10"/>
  <c r="AL50" i="10"/>
  <c r="AJ50" i="10"/>
  <c r="AH50" i="10"/>
  <c r="AF50" i="10"/>
  <c r="AD50" i="10"/>
  <c r="AB50" i="10"/>
  <c r="Z50" i="10"/>
  <c r="X50" i="10"/>
  <c r="V50" i="10"/>
  <c r="T50" i="10"/>
  <c r="R50" i="10"/>
  <c r="P50" i="10"/>
  <c r="N50" i="10"/>
  <c r="L50" i="10"/>
  <c r="J50" i="10"/>
  <c r="AO49" i="10"/>
  <c r="AN49" i="10"/>
  <c r="AL49" i="10"/>
  <c r="AJ49" i="10"/>
  <c r="AH49" i="10"/>
  <c r="AF49" i="10"/>
  <c r="AD49" i="10"/>
  <c r="AB49" i="10"/>
  <c r="Z49" i="10"/>
  <c r="X49" i="10"/>
  <c r="V49" i="10"/>
  <c r="T49" i="10"/>
  <c r="R49" i="10"/>
  <c r="P49" i="10"/>
  <c r="N49" i="10"/>
  <c r="L49" i="10"/>
  <c r="J49" i="10"/>
  <c r="AQ49" i="10" s="1"/>
  <c r="AR49" i="10" s="1"/>
  <c r="AO48" i="10"/>
  <c r="AN48" i="10"/>
  <c r="AL48" i="10"/>
  <c r="AJ48" i="10"/>
  <c r="AH48" i="10"/>
  <c r="AF48" i="10"/>
  <c r="AD48" i="10"/>
  <c r="AB48" i="10"/>
  <c r="Z48" i="10"/>
  <c r="X48" i="10"/>
  <c r="V48" i="10"/>
  <c r="T48" i="10"/>
  <c r="R48" i="10"/>
  <c r="P48" i="10"/>
  <c r="N48" i="10"/>
  <c r="L48" i="10"/>
  <c r="J48" i="10"/>
  <c r="AO47" i="10"/>
  <c r="AN47" i="10"/>
  <c r="AL47" i="10"/>
  <c r="AJ47" i="10"/>
  <c r="AH47" i="10"/>
  <c r="AF47" i="10"/>
  <c r="AD47" i="10"/>
  <c r="AB47" i="10"/>
  <c r="Z47" i="10"/>
  <c r="X47" i="10"/>
  <c r="V47" i="10"/>
  <c r="T47" i="10"/>
  <c r="R47" i="10"/>
  <c r="P47" i="10"/>
  <c r="N47" i="10"/>
  <c r="L47" i="10"/>
  <c r="J47" i="10"/>
  <c r="AO46" i="10"/>
  <c r="AN46" i="10"/>
  <c r="AL46" i="10"/>
  <c r="AJ46" i="10"/>
  <c r="AH46" i="10"/>
  <c r="AF46" i="10"/>
  <c r="AD46" i="10"/>
  <c r="AB46" i="10"/>
  <c r="Z46" i="10"/>
  <c r="X46" i="10"/>
  <c r="V46" i="10"/>
  <c r="T46" i="10"/>
  <c r="R46" i="10"/>
  <c r="P46" i="10"/>
  <c r="N46" i="10"/>
  <c r="L46" i="10"/>
  <c r="J46" i="10"/>
  <c r="AQ46" i="10" s="1"/>
  <c r="AR46" i="10" s="1"/>
  <c r="AO45" i="10"/>
  <c r="AN45" i="10"/>
  <c r="AL45" i="10"/>
  <c r="AJ45" i="10"/>
  <c r="AH45" i="10"/>
  <c r="AF45" i="10"/>
  <c r="AD45" i="10"/>
  <c r="AB45" i="10"/>
  <c r="Z45" i="10"/>
  <c r="X45" i="10"/>
  <c r="V45" i="10"/>
  <c r="T45" i="10"/>
  <c r="R45" i="10"/>
  <c r="P45" i="10"/>
  <c r="N45" i="10"/>
  <c r="L45" i="10"/>
  <c r="J45" i="10"/>
  <c r="AO44" i="10"/>
  <c r="AN44" i="10"/>
  <c r="AL44" i="10"/>
  <c r="AJ44" i="10"/>
  <c r="AH44" i="10"/>
  <c r="AF44" i="10"/>
  <c r="AD44" i="10"/>
  <c r="AB44" i="10"/>
  <c r="Z44" i="10"/>
  <c r="X44" i="10"/>
  <c r="V44" i="10"/>
  <c r="T44" i="10"/>
  <c r="R44" i="10"/>
  <c r="P44" i="10"/>
  <c r="N44" i="10"/>
  <c r="L44" i="10"/>
  <c r="J44" i="10"/>
  <c r="AO43" i="10"/>
  <c r="AN43" i="10"/>
  <c r="AL43" i="10"/>
  <c r="AJ43" i="10"/>
  <c r="AH43" i="10"/>
  <c r="AF43" i="10"/>
  <c r="AD43" i="10"/>
  <c r="AB43" i="10"/>
  <c r="Z43" i="10"/>
  <c r="X43" i="10"/>
  <c r="V43" i="10"/>
  <c r="T43" i="10"/>
  <c r="R43" i="10"/>
  <c r="P43" i="10"/>
  <c r="N43" i="10"/>
  <c r="L43" i="10"/>
  <c r="J43" i="10"/>
  <c r="AO42" i="10"/>
  <c r="AN42" i="10"/>
  <c r="AL42" i="10"/>
  <c r="AJ42" i="10"/>
  <c r="AH42" i="10"/>
  <c r="AF42" i="10"/>
  <c r="AD42" i="10"/>
  <c r="AB42" i="10"/>
  <c r="Z42" i="10"/>
  <c r="X42" i="10"/>
  <c r="V42" i="10"/>
  <c r="T42" i="10"/>
  <c r="R42" i="10"/>
  <c r="P42" i="10"/>
  <c r="N42" i="10"/>
  <c r="L42" i="10"/>
  <c r="J42" i="10"/>
  <c r="AO41" i="10"/>
  <c r="AQ41" i="10" s="1"/>
  <c r="AR41" i="10" s="1"/>
  <c r="AN41" i="10"/>
  <c r="AL41" i="10"/>
  <c r="AJ41" i="10"/>
  <c r="AH41" i="10"/>
  <c r="AF41" i="10"/>
  <c r="AD41" i="10"/>
  <c r="AB41" i="10"/>
  <c r="Z41" i="10"/>
  <c r="X41" i="10"/>
  <c r="V41" i="10"/>
  <c r="T41" i="10"/>
  <c r="R41" i="10"/>
  <c r="P41" i="10"/>
  <c r="N41" i="10"/>
  <c r="L41" i="10"/>
  <c r="J41" i="10"/>
  <c r="AO40" i="10"/>
  <c r="AN40" i="10"/>
  <c r="AL40" i="10"/>
  <c r="AJ40" i="10"/>
  <c r="AH40" i="10"/>
  <c r="AF40" i="10"/>
  <c r="AD40" i="10"/>
  <c r="AB40" i="10"/>
  <c r="Z40" i="10"/>
  <c r="X40" i="10"/>
  <c r="V40" i="10"/>
  <c r="T40" i="10"/>
  <c r="R40" i="10"/>
  <c r="P40" i="10"/>
  <c r="N40" i="10"/>
  <c r="L40" i="10"/>
  <c r="J40" i="10"/>
  <c r="AO39" i="10"/>
  <c r="AQ39" i="10" s="1"/>
  <c r="AR39" i="10" s="1"/>
  <c r="AN39" i="10"/>
  <c r="AL39" i="10"/>
  <c r="AJ39" i="10"/>
  <c r="AH39" i="10"/>
  <c r="AF39" i="10"/>
  <c r="AD39" i="10"/>
  <c r="AB39" i="10"/>
  <c r="Z39" i="10"/>
  <c r="X39" i="10"/>
  <c r="V39" i="10"/>
  <c r="T39" i="10"/>
  <c r="R39" i="10"/>
  <c r="P39" i="10"/>
  <c r="N39" i="10"/>
  <c r="L39" i="10"/>
  <c r="J39" i="10"/>
  <c r="AO38" i="10"/>
  <c r="AQ38" i="10" s="1"/>
  <c r="AR38" i="10" s="1"/>
  <c r="AN38" i="10"/>
  <c r="AL38" i="10"/>
  <c r="AJ38" i="10"/>
  <c r="AH38" i="10"/>
  <c r="AF38" i="10"/>
  <c r="AD38" i="10"/>
  <c r="AB38" i="10"/>
  <c r="Z38" i="10"/>
  <c r="X38" i="10"/>
  <c r="V38" i="10"/>
  <c r="T38" i="10"/>
  <c r="R38" i="10"/>
  <c r="P38" i="10"/>
  <c r="N38" i="10"/>
  <c r="L38" i="10"/>
  <c r="J38" i="10"/>
  <c r="AO37" i="10"/>
  <c r="AN37" i="10"/>
  <c r="AL37" i="10"/>
  <c r="AJ37" i="10"/>
  <c r="AH37" i="10"/>
  <c r="AF37" i="10"/>
  <c r="AD37" i="10"/>
  <c r="AB37" i="10"/>
  <c r="Z37" i="10"/>
  <c r="X37" i="10"/>
  <c r="V37" i="10"/>
  <c r="T37" i="10"/>
  <c r="R37" i="10"/>
  <c r="P37" i="10"/>
  <c r="N37" i="10"/>
  <c r="L37" i="10"/>
  <c r="J37" i="10"/>
  <c r="AO36" i="10"/>
  <c r="AN36" i="10"/>
  <c r="AL36" i="10"/>
  <c r="AJ36" i="10"/>
  <c r="AH36" i="10"/>
  <c r="AF36" i="10"/>
  <c r="AD36" i="10"/>
  <c r="AB36" i="10"/>
  <c r="Z36" i="10"/>
  <c r="X36" i="10"/>
  <c r="V36" i="10"/>
  <c r="T36" i="10"/>
  <c r="R36" i="10"/>
  <c r="P36" i="10"/>
  <c r="N36" i="10"/>
  <c r="L36" i="10"/>
  <c r="J36" i="10"/>
  <c r="AO35" i="10"/>
  <c r="AQ35" i="10" s="1"/>
  <c r="AR35" i="10" s="1"/>
  <c r="AN35" i="10"/>
  <c r="AL35" i="10"/>
  <c r="AJ35" i="10"/>
  <c r="AH35" i="10"/>
  <c r="AF35" i="10"/>
  <c r="AD35" i="10"/>
  <c r="AB35" i="10"/>
  <c r="Z35" i="10"/>
  <c r="X35" i="10"/>
  <c r="V35" i="10"/>
  <c r="T35" i="10"/>
  <c r="R35" i="10"/>
  <c r="P35" i="10"/>
  <c r="N35" i="10"/>
  <c r="L35" i="10"/>
  <c r="J35" i="10"/>
  <c r="AO34" i="10"/>
  <c r="AN34" i="10"/>
  <c r="AL34" i="10"/>
  <c r="AJ34" i="10"/>
  <c r="AH34" i="10"/>
  <c r="AF34" i="10"/>
  <c r="AD34" i="10"/>
  <c r="AB34" i="10"/>
  <c r="Z34" i="10"/>
  <c r="X34" i="10"/>
  <c r="V34" i="10"/>
  <c r="T34" i="10"/>
  <c r="R34" i="10"/>
  <c r="P34" i="10"/>
  <c r="N34" i="10"/>
  <c r="L34" i="10"/>
  <c r="J34" i="10"/>
  <c r="AO33" i="10"/>
  <c r="AN33" i="10"/>
  <c r="AL33" i="10"/>
  <c r="AJ33" i="10"/>
  <c r="AH33" i="10"/>
  <c r="AF33" i="10"/>
  <c r="AD33" i="10"/>
  <c r="AB33" i="10"/>
  <c r="Z33" i="10"/>
  <c r="X33" i="10"/>
  <c r="V33" i="10"/>
  <c r="T33" i="10"/>
  <c r="R33" i="10"/>
  <c r="P33" i="10"/>
  <c r="N33" i="10"/>
  <c r="L33" i="10"/>
  <c r="J33" i="10"/>
  <c r="AO32" i="10"/>
  <c r="AN32" i="10"/>
  <c r="AL32" i="10"/>
  <c r="AJ32" i="10"/>
  <c r="AH32" i="10"/>
  <c r="AF32" i="10"/>
  <c r="AD32" i="10"/>
  <c r="AB32" i="10"/>
  <c r="Z32" i="10"/>
  <c r="X32" i="10"/>
  <c r="V32" i="10"/>
  <c r="T32" i="10"/>
  <c r="R32" i="10"/>
  <c r="P32" i="10"/>
  <c r="N32" i="10"/>
  <c r="L32" i="10"/>
  <c r="J32" i="10"/>
  <c r="AN31" i="10"/>
  <c r="AL31" i="10"/>
  <c r="AJ31" i="10"/>
  <c r="AH31" i="10"/>
  <c r="AF31" i="10"/>
  <c r="AD31" i="10"/>
  <c r="AB31" i="10"/>
  <c r="Z31" i="10"/>
  <c r="X31" i="10"/>
  <c r="V31" i="10"/>
  <c r="T31" i="10"/>
  <c r="R31" i="10"/>
  <c r="P31" i="10"/>
  <c r="N31" i="10"/>
  <c r="L31" i="10"/>
  <c r="J31" i="10"/>
  <c r="AQ31" i="10" s="1"/>
  <c r="AR31" i="10" s="1"/>
  <c r="AO30" i="10"/>
  <c r="AN30" i="10"/>
  <c r="AL30" i="10"/>
  <c r="AJ30" i="10"/>
  <c r="AH30" i="10"/>
  <c r="AF30" i="10"/>
  <c r="AD30" i="10"/>
  <c r="AB30" i="10"/>
  <c r="Z30" i="10"/>
  <c r="X30" i="10"/>
  <c r="V30" i="10"/>
  <c r="T30" i="10"/>
  <c r="R30" i="10"/>
  <c r="P30" i="10"/>
  <c r="N30" i="10"/>
  <c r="L30" i="10"/>
  <c r="J30" i="10"/>
  <c r="AO29" i="10"/>
  <c r="AN29" i="10"/>
  <c r="AL29" i="10"/>
  <c r="AJ29" i="10"/>
  <c r="AH29" i="10"/>
  <c r="AF29" i="10"/>
  <c r="AD29" i="10"/>
  <c r="AB29" i="10"/>
  <c r="Z29" i="10"/>
  <c r="X29" i="10"/>
  <c r="V29" i="10"/>
  <c r="T29" i="10"/>
  <c r="R29" i="10"/>
  <c r="P29" i="10"/>
  <c r="N29" i="10"/>
  <c r="L29" i="10"/>
  <c r="J29" i="10"/>
  <c r="AO28" i="10"/>
  <c r="AQ28" i="10" s="1"/>
  <c r="AR28" i="10" s="1"/>
  <c r="AN28" i="10"/>
  <c r="AL28" i="10"/>
  <c r="AJ28" i="10"/>
  <c r="AH28" i="10"/>
  <c r="AF28" i="10"/>
  <c r="AD28" i="10"/>
  <c r="AB28" i="10"/>
  <c r="Z28" i="10"/>
  <c r="X28" i="10"/>
  <c r="V28" i="10"/>
  <c r="T28" i="10"/>
  <c r="R28" i="10"/>
  <c r="P28" i="10"/>
  <c r="N28" i="10"/>
  <c r="L28" i="10"/>
  <c r="J28" i="10"/>
  <c r="AO27" i="10"/>
  <c r="AN27" i="10"/>
  <c r="AL27" i="10"/>
  <c r="AJ27" i="10"/>
  <c r="AH27" i="10"/>
  <c r="AF27" i="10"/>
  <c r="AD27" i="10"/>
  <c r="AB27" i="10"/>
  <c r="Z27" i="10"/>
  <c r="X27" i="10"/>
  <c r="V27" i="10"/>
  <c r="T27" i="10"/>
  <c r="R27" i="10"/>
  <c r="P27" i="10"/>
  <c r="N27" i="10"/>
  <c r="L27" i="10"/>
  <c r="J27" i="10"/>
  <c r="AO26" i="10"/>
  <c r="AN26" i="10"/>
  <c r="AL26" i="10"/>
  <c r="AJ26" i="10"/>
  <c r="AH26" i="10"/>
  <c r="AF26" i="10"/>
  <c r="AD26" i="10"/>
  <c r="AB26" i="10"/>
  <c r="Z26" i="10"/>
  <c r="X26" i="10"/>
  <c r="V26" i="10"/>
  <c r="T26" i="10"/>
  <c r="R26" i="10"/>
  <c r="P26" i="10"/>
  <c r="N26" i="10"/>
  <c r="L26" i="10"/>
  <c r="J26" i="10"/>
  <c r="AO25" i="10"/>
  <c r="AN25" i="10"/>
  <c r="AL25" i="10"/>
  <c r="AJ25" i="10"/>
  <c r="AH25" i="10"/>
  <c r="AF25" i="10"/>
  <c r="AD25" i="10"/>
  <c r="AB25" i="10"/>
  <c r="Z25" i="10"/>
  <c r="X25" i="10"/>
  <c r="V25" i="10"/>
  <c r="T25" i="10"/>
  <c r="R25" i="10"/>
  <c r="P25" i="10"/>
  <c r="N25" i="10"/>
  <c r="L25" i="10"/>
  <c r="J25" i="10"/>
  <c r="AO24" i="10"/>
  <c r="AQ24" i="10" s="1"/>
  <c r="AR24" i="10" s="1"/>
  <c r="AN24" i="10"/>
  <c r="AL24" i="10"/>
  <c r="AJ24" i="10"/>
  <c r="AH24" i="10"/>
  <c r="AF24" i="10"/>
  <c r="AD24" i="10"/>
  <c r="AB24" i="10"/>
  <c r="Z24" i="10"/>
  <c r="X24" i="10"/>
  <c r="V24" i="10"/>
  <c r="T24" i="10"/>
  <c r="R24" i="10"/>
  <c r="P24" i="10"/>
  <c r="N24" i="10"/>
  <c r="L24" i="10"/>
  <c r="J24" i="10"/>
  <c r="AO23" i="10"/>
  <c r="AN23" i="10"/>
  <c r="AL23" i="10"/>
  <c r="AJ23" i="10"/>
  <c r="AH23" i="10"/>
  <c r="AF23" i="10"/>
  <c r="AD23" i="10"/>
  <c r="AB23" i="10"/>
  <c r="Z23" i="10"/>
  <c r="X23" i="10"/>
  <c r="V23" i="10"/>
  <c r="T23" i="10"/>
  <c r="R23" i="10"/>
  <c r="P23" i="10"/>
  <c r="N23" i="10"/>
  <c r="L23" i="10"/>
  <c r="J23" i="10"/>
  <c r="AO22" i="10"/>
  <c r="AQ22" i="10" s="1"/>
  <c r="AR22" i="10" s="1"/>
  <c r="AN22" i="10"/>
  <c r="AL22" i="10"/>
  <c r="AJ22" i="10"/>
  <c r="AH22" i="10"/>
  <c r="AF22" i="10"/>
  <c r="AD22" i="10"/>
  <c r="AB22" i="10"/>
  <c r="Z22" i="10"/>
  <c r="X22" i="10"/>
  <c r="V22" i="10"/>
  <c r="T22" i="10"/>
  <c r="R22" i="10"/>
  <c r="P22" i="10"/>
  <c r="N22" i="10"/>
  <c r="L22" i="10"/>
  <c r="J22" i="10"/>
  <c r="AO21" i="10"/>
  <c r="AN21" i="10"/>
  <c r="AL21" i="10"/>
  <c r="AJ21" i="10"/>
  <c r="AH21" i="10"/>
  <c r="AF21" i="10"/>
  <c r="AD21" i="10"/>
  <c r="AB21" i="10"/>
  <c r="Z21" i="10"/>
  <c r="X21" i="10"/>
  <c r="V21" i="10"/>
  <c r="T21" i="10"/>
  <c r="R21" i="10"/>
  <c r="P21" i="10"/>
  <c r="N21" i="10"/>
  <c r="L21" i="10"/>
  <c r="J21" i="10"/>
  <c r="AO20" i="10"/>
  <c r="AN20" i="10"/>
  <c r="AL20" i="10"/>
  <c r="AJ20" i="10"/>
  <c r="AH20" i="10"/>
  <c r="AF20" i="10"/>
  <c r="AD20" i="10"/>
  <c r="AB20" i="10"/>
  <c r="Z20" i="10"/>
  <c r="X20" i="10"/>
  <c r="V20" i="10"/>
  <c r="T20" i="10"/>
  <c r="R20" i="10"/>
  <c r="P20" i="10"/>
  <c r="N20" i="10"/>
  <c r="L20" i="10"/>
  <c r="J20" i="10"/>
  <c r="AO19" i="10"/>
  <c r="AN19" i="10"/>
  <c r="AL19" i="10"/>
  <c r="AJ19" i="10"/>
  <c r="AH19" i="10"/>
  <c r="AF19" i="10"/>
  <c r="AD19" i="10"/>
  <c r="AB19" i="10"/>
  <c r="Z19" i="10"/>
  <c r="X19" i="10"/>
  <c r="V19" i="10"/>
  <c r="T19" i="10"/>
  <c r="R19" i="10"/>
  <c r="P19" i="10"/>
  <c r="N19" i="10"/>
  <c r="L19" i="10"/>
  <c r="J19" i="10"/>
  <c r="AO18" i="10"/>
  <c r="AQ18" i="10" s="1"/>
  <c r="AR18" i="10" s="1"/>
  <c r="AN18" i="10"/>
  <c r="AL18" i="10"/>
  <c r="AJ18" i="10"/>
  <c r="AH18" i="10"/>
  <c r="AF18" i="10"/>
  <c r="AD18" i="10"/>
  <c r="AB18" i="10"/>
  <c r="Z18" i="10"/>
  <c r="X18" i="10"/>
  <c r="V18" i="10"/>
  <c r="T18" i="10"/>
  <c r="R18" i="10"/>
  <c r="P18" i="10"/>
  <c r="N18" i="10"/>
  <c r="L18" i="10"/>
  <c r="J18" i="10"/>
  <c r="AO17" i="10"/>
  <c r="AN17" i="10"/>
  <c r="AL17" i="10"/>
  <c r="AJ17" i="10"/>
  <c r="AH17" i="10"/>
  <c r="AF17" i="10"/>
  <c r="AD17" i="10"/>
  <c r="AB17" i="10"/>
  <c r="Z17" i="10"/>
  <c r="X17" i="10"/>
  <c r="V17" i="10"/>
  <c r="T17" i="10"/>
  <c r="R17" i="10"/>
  <c r="P17" i="10"/>
  <c r="N17" i="10"/>
  <c r="L17" i="10"/>
  <c r="J17" i="10"/>
  <c r="AO16" i="10"/>
  <c r="AQ16" i="10" s="1"/>
  <c r="AR16" i="10" s="1"/>
  <c r="AN16" i="10"/>
  <c r="AL16" i="10"/>
  <c r="AJ16" i="10"/>
  <c r="AH16" i="10"/>
  <c r="AF16" i="10"/>
  <c r="AD16" i="10"/>
  <c r="AB16" i="10"/>
  <c r="Z16" i="10"/>
  <c r="X16" i="10"/>
  <c r="V16" i="10"/>
  <c r="T16" i="10"/>
  <c r="R16" i="10"/>
  <c r="P16" i="10"/>
  <c r="N16" i="10"/>
  <c r="L16" i="10"/>
  <c r="J16" i="10"/>
  <c r="AO15" i="10"/>
  <c r="AN15" i="10"/>
  <c r="AL15" i="10"/>
  <c r="AJ15" i="10"/>
  <c r="AH15" i="10"/>
  <c r="AF15" i="10"/>
  <c r="AD15" i="10"/>
  <c r="AB15" i="10"/>
  <c r="Z15" i="10"/>
  <c r="X15" i="10"/>
  <c r="V15" i="10"/>
  <c r="T15" i="10"/>
  <c r="R15" i="10"/>
  <c r="P15" i="10"/>
  <c r="N15" i="10"/>
  <c r="L15" i="10"/>
  <c r="J15" i="10"/>
  <c r="AO14" i="10"/>
  <c r="AN14" i="10"/>
  <c r="AL14" i="10"/>
  <c r="AJ14" i="10"/>
  <c r="AH14" i="10"/>
  <c r="AF14" i="10"/>
  <c r="AD14" i="10"/>
  <c r="AB14" i="10"/>
  <c r="Z14" i="10"/>
  <c r="X14" i="10"/>
  <c r="V14" i="10"/>
  <c r="T14" i="10"/>
  <c r="R14" i="10"/>
  <c r="P14" i="10"/>
  <c r="N14" i="10"/>
  <c r="L14" i="10"/>
  <c r="J14" i="10"/>
  <c r="AO13" i="10"/>
  <c r="AN13" i="10"/>
  <c r="AL13" i="10"/>
  <c r="AJ13" i="10"/>
  <c r="AH13" i="10"/>
  <c r="AF13" i="10"/>
  <c r="AD13" i="10"/>
  <c r="AB13" i="10"/>
  <c r="Z13" i="10"/>
  <c r="X13" i="10"/>
  <c r="V13" i="10"/>
  <c r="T13" i="10"/>
  <c r="R13" i="10"/>
  <c r="P13" i="10"/>
  <c r="N13" i="10"/>
  <c r="L13" i="10"/>
  <c r="J13" i="10"/>
  <c r="AO12" i="10"/>
  <c r="AN12" i="10"/>
  <c r="AL12" i="10"/>
  <c r="AJ12" i="10"/>
  <c r="AH12" i="10"/>
  <c r="AF12" i="10"/>
  <c r="AD12" i="10"/>
  <c r="AB12" i="10"/>
  <c r="Z12" i="10"/>
  <c r="X12" i="10"/>
  <c r="V12" i="10"/>
  <c r="T12" i="10"/>
  <c r="R12" i="10"/>
  <c r="P12" i="10"/>
  <c r="N12" i="10"/>
  <c r="L12" i="10"/>
  <c r="J12" i="10"/>
  <c r="AO11" i="10"/>
  <c r="AN11" i="10"/>
  <c r="AL11" i="10"/>
  <c r="AJ11" i="10"/>
  <c r="AH11" i="10"/>
  <c r="AF11" i="10"/>
  <c r="AD11" i="10"/>
  <c r="AB11" i="10"/>
  <c r="Z11" i="10"/>
  <c r="X11" i="10"/>
  <c r="V11" i="10"/>
  <c r="T11" i="10"/>
  <c r="R11" i="10"/>
  <c r="P11" i="10"/>
  <c r="N11" i="10"/>
  <c r="L11" i="10"/>
  <c r="J11" i="10"/>
  <c r="AO10" i="10"/>
  <c r="AQ10" i="10" s="1"/>
  <c r="AR10" i="10" s="1"/>
  <c r="AN10" i="10"/>
  <c r="AL10" i="10"/>
  <c r="AJ10" i="10"/>
  <c r="AH10" i="10"/>
  <c r="AF10" i="10"/>
  <c r="AD10" i="10"/>
  <c r="AB10" i="10"/>
  <c r="Z10" i="10"/>
  <c r="X10" i="10"/>
  <c r="V10" i="10"/>
  <c r="T10" i="10"/>
  <c r="R10" i="10"/>
  <c r="P10" i="10"/>
  <c r="N10" i="10"/>
  <c r="L10" i="10"/>
  <c r="J10" i="10"/>
  <c r="AO9" i="10"/>
  <c r="AN9" i="10"/>
  <c r="AL9" i="10"/>
  <c r="AJ9" i="10"/>
  <c r="AH9" i="10"/>
  <c r="AF9" i="10"/>
  <c r="AD9" i="10"/>
  <c r="AB9" i="10"/>
  <c r="Z9" i="10"/>
  <c r="X9" i="10"/>
  <c r="V9" i="10"/>
  <c r="T9" i="10"/>
  <c r="R9" i="10"/>
  <c r="P9" i="10"/>
  <c r="N9" i="10"/>
  <c r="L9" i="10"/>
  <c r="J9" i="10"/>
  <c r="AO8" i="10"/>
  <c r="AN8" i="10"/>
  <c r="AL8" i="10"/>
  <c r="AJ8" i="10"/>
  <c r="AH8" i="10"/>
  <c r="AF8" i="10"/>
  <c r="AD8" i="10"/>
  <c r="AB8" i="10"/>
  <c r="Z8" i="10"/>
  <c r="X8" i="10"/>
  <c r="V8" i="10"/>
  <c r="T8" i="10"/>
  <c r="R8" i="10"/>
  <c r="P8" i="10"/>
  <c r="N8" i="10"/>
  <c r="L8" i="10"/>
  <c r="J8" i="10"/>
  <c r="AO7" i="10"/>
  <c r="AN7" i="10"/>
  <c r="AL7" i="10"/>
  <c r="AJ7" i="10"/>
  <c r="AH7" i="10"/>
  <c r="AF7" i="10"/>
  <c r="AD7" i="10"/>
  <c r="AB7" i="10"/>
  <c r="Z7" i="10"/>
  <c r="X7" i="10"/>
  <c r="V7" i="10"/>
  <c r="T7" i="10"/>
  <c r="R7" i="10"/>
  <c r="P7" i="10"/>
  <c r="N7" i="10"/>
  <c r="L7" i="10"/>
  <c r="J7" i="10"/>
  <c r="AQ7" i="10" s="1"/>
  <c r="AR7" i="10" s="1"/>
  <c r="AO6" i="10"/>
  <c r="AN6" i="10"/>
  <c r="AL6" i="10"/>
  <c r="AJ6" i="10"/>
  <c r="AH6" i="10"/>
  <c r="AF6" i="10"/>
  <c r="AD6" i="10"/>
  <c r="AB6" i="10"/>
  <c r="Z6" i="10"/>
  <c r="X6" i="10"/>
  <c r="V6" i="10"/>
  <c r="T6" i="10"/>
  <c r="R6" i="10"/>
  <c r="P6" i="10"/>
  <c r="N6" i="10"/>
  <c r="L6" i="10"/>
  <c r="AP6" i="10" s="1"/>
  <c r="J6" i="10"/>
  <c r="AO5" i="10"/>
  <c r="AN5" i="10"/>
  <c r="AL5" i="10"/>
  <c r="AJ5" i="10"/>
  <c r="AH5" i="10"/>
  <c r="AF5" i="10"/>
  <c r="AD5" i="10"/>
  <c r="AB5" i="10"/>
  <c r="Z5" i="10"/>
  <c r="X5" i="10"/>
  <c r="V5" i="10"/>
  <c r="T5" i="10"/>
  <c r="R5" i="10"/>
  <c r="P5" i="10"/>
  <c r="N5" i="10"/>
  <c r="L5" i="10"/>
  <c r="J5" i="10"/>
  <c r="AO4" i="10"/>
  <c r="AN4" i="10"/>
  <c r="AL4" i="10"/>
  <c r="AJ4" i="10"/>
  <c r="AH4" i="10"/>
  <c r="AF4" i="10"/>
  <c r="AD4" i="10"/>
  <c r="AB4" i="10"/>
  <c r="Z4" i="10"/>
  <c r="X4" i="10"/>
  <c r="V4" i="10"/>
  <c r="T4" i="10"/>
  <c r="R4" i="10"/>
  <c r="P4" i="10"/>
  <c r="N4" i="10"/>
  <c r="L4" i="10"/>
  <c r="J4" i="10"/>
  <c r="AQ4" i="10" l="1"/>
  <c r="AR4" i="10" s="1"/>
  <c r="AQ43" i="10"/>
  <c r="AR43" i="10" s="1"/>
  <c r="AQ45" i="10"/>
  <c r="AR45" i="10" s="1"/>
  <c r="AQ64" i="10"/>
  <c r="AR64" i="10" s="1"/>
  <c r="AQ77" i="10"/>
  <c r="AR77" i="10" s="1"/>
  <c r="AQ96" i="10"/>
  <c r="AR96" i="10" s="1"/>
  <c r="AQ115" i="10"/>
  <c r="AR115" i="10" s="1"/>
  <c r="AQ121" i="10"/>
  <c r="AR121" i="10" s="1"/>
  <c r="AQ13" i="10"/>
  <c r="AR13" i="10" s="1"/>
  <c r="AQ19" i="10"/>
  <c r="AR19" i="10" s="1"/>
  <c r="AQ25" i="10"/>
  <c r="AR25" i="10" s="1"/>
  <c r="AQ42" i="10"/>
  <c r="AR42" i="10" s="1"/>
  <c r="AQ55" i="10"/>
  <c r="AR55" i="10" s="1"/>
  <c r="AQ57" i="10"/>
  <c r="AR57" i="10" s="1"/>
  <c r="AQ63" i="10"/>
  <c r="AR63" i="10" s="1"/>
  <c r="AQ82" i="10"/>
  <c r="AR82" i="10" s="1"/>
  <c r="AQ88" i="10"/>
  <c r="AR88" i="10" s="1"/>
  <c r="AQ95" i="10"/>
  <c r="AR95" i="10" s="1"/>
  <c r="AQ108" i="10"/>
  <c r="AR108" i="10" s="1"/>
  <c r="AQ114" i="10"/>
  <c r="AR114" i="10" s="1"/>
  <c r="AQ124" i="10"/>
  <c r="AR124" i="10" s="1"/>
  <c r="AP7" i="10"/>
  <c r="AP69" i="10"/>
  <c r="AQ23" i="10"/>
  <c r="AR23" i="10" s="1"/>
  <c r="AQ29" i="10"/>
  <c r="AR29" i="10" s="1"/>
  <c r="AQ34" i="10"/>
  <c r="AR34" i="10" s="1"/>
  <c r="AQ40" i="10"/>
  <c r="AR40" i="10" s="1"/>
  <c r="AQ97" i="10"/>
  <c r="AR97" i="10" s="1"/>
  <c r="AQ11" i="10"/>
  <c r="AR11" i="10" s="1"/>
  <c r="AQ17" i="10"/>
  <c r="AR17" i="10" s="1"/>
  <c r="AQ6" i="10"/>
  <c r="AR6" i="10" s="1"/>
  <c r="AQ47" i="10"/>
  <c r="AR47" i="10" s="1"/>
  <c r="AQ54" i="10"/>
  <c r="AR54" i="10" s="1"/>
  <c r="AQ60" i="10"/>
  <c r="AR60" i="10" s="1"/>
  <c r="AP62" i="10"/>
  <c r="AQ85" i="10"/>
  <c r="AR85" i="10" s="1"/>
  <c r="AQ104" i="10"/>
  <c r="AR104" i="10" s="1"/>
  <c r="AP106" i="10"/>
  <c r="AP107" i="10"/>
  <c r="AP113" i="10"/>
  <c r="AQ123" i="10"/>
  <c r="AR123" i="10" s="1"/>
  <c r="AP68" i="10"/>
  <c r="AQ50" i="10"/>
  <c r="AR50" i="10" s="1"/>
  <c r="AP51" i="10"/>
  <c r="AP53" i="10"/>
  <c r="AQ58" i="10"/>
  <c r="AR58" i="10" s="1"/>
  <c r="AP64" i="10"/>
  <c r="AP71" i="10"/>
  <c r="AP78" i="10"/>
  <c r="AP79" i="10"/>
  <c r="AP80" i="10"/>
  <c r="AP95" i="10"/>
  <c r="AP55" i="10"/>
  <c r="AP61" i="10"/>
  <c r="AQ48" i="10"/>
  <c r="AR48" i="10" s="1"/>
  <c r="AP50" i="10"/>
  <c r="AQ69" i="10"/>
  <c r="AR69" i="10" s="1"/>
  <c r="AP70" i="10"/>
  <c r="AQ76" i="10"/>
  <c r="AR76" i="10" s="1"/>
  <c r="AP77" i="10"/>
  <c r="AQ84" i="10"/>
  <c r="AR84" i="10" s="1"/>
  <c r="AP86" i="10"/>
  <c r="AP114" i="10"/>
  <c r="AP115" i="10"/>
  <c r="AP116" i="10"/>
  <c r="AQ90" i="10"/>
  <c r="AR90" i="10" s="1"/>
  <c r="AQ105" i="10"/>
  <c r="AR105" i="10" s="1"/>
  <c r="AQ112" i="10"/>
  <c r="AR112" i="10" s="1"/>
  <c r="AQ120" i="10"/>
  <c r="AR120" i="10" s="1"/>
  <c r="AP122" i="10"/>
  <c r="AQ126" i="10"/>
  <c r="AR126" i="10" s="1"/>
  <c r="AP127" i="10"/>
  <c r="AP105" i="10"/>
  <c r="AQ51" i="10"/>
  <c r="AR51" i="10" s="1"/>
  <c r="AP52" i="10"/>
  <c r="AP60" i="10"/>
  <c r="AQ66" i="10"/>
  <c r="AR66" i="10" s="1"/>
  <c r="AQ72" i="10"/>
  <c r="AR72" i="10" s="1"/>
  <c r="AP73" i="10"/>
  <c r="AP96" i="10"/>
  <c r="AP97" i="10"/>
  <c r="AP98" i="10"/>
  <c r="AQ103" i="10"/>
  <c r="AR103" i="10" s="1"/>
  <c r="AQ117" i="10"/>
  <c r="AR117" i="10" s="1"/>
  <c r="AQ78" i="10"/>
  <c r="AR78" i="10" s="1"/>
  <c r="AQ86" i="10"/>
  <c r="AR86" i="10" s="1"/>
  <c r="AP87" i="10"/>
  <c r="AP88" i="10"/>
  <c r="AP89" i="10"/>
  <c r="AQ94" i="10"/>
  <c r="AR94" i="10" s="1"/>
  <c r="AQ102" i="10"/>
  <c r="AR102" i="10" s="1"/>
  <c r="AP104" i="10"/>
  <c r="AP124" i="10"/>
  <c r="AP125" i="10"/>
  <c r="AQ37" i="10"/>
  <c r="AR37" i="10" s="1"/>
  <c r="AQ36" i="10"/>
  <c r="AR36" i="10" s="1"/>
  <c r="AB129" i="10"/>
  <c r="AQ9" i="10"/>
  <c r="AR9" i="10" s="1"/>
  <c r="AQ15" i="10"/>
  <c r="AR15" i="10" s="1"/>
  <c r="AQ21" i="10"/>
  <c r="AR21" i="10" s="1"/>
  <c r="AQ32" i="10"/>
  <c r="AR32" i="10" s="1"/>
  <c r="AQ8" i="10"/>
  <c r="AR8" i="10" s="1"/>
  <c r="AQ14" i="10"/>
  <c r="AR14" i="10" s="1"/>
  <c r="AQ20" i="10"/>
  <c r="AR20" i="10" s="1"/>
  <c r="AQ30" i="10"/>
  <c r="AR30" i="10" s="1"/>
  <c r="T129" i="10"/>
  <c r="AF129" i="10"/>
  <c r="N129" i="10"/>
  <c r="Z129" i="10"/>
  <c r="AL129" i="10"/>
  <c r="AP5" i="10"/>
  <c r="AQ33" i="10"/>
  <c r="AR33" i="10" s="1"/>
  <c r="AQ27" i="10"/>
  <c r="AR27" i="10" s="1"/>
  <c r="AQ26" i="10"/>
  <c r="AR26" i="10" s="1"/>
  <c r="AQ12" i="10"/>
  <c r="AR12" i="10" s="1"/>
  <c r="AQ5" i="10"/>
  <c r="AR5" i="10" s="1"/>
  <c r="AP47" i="10"/>
  <c r="AQ70" i="10"/>
  <c r="AR70" i="10" s="1"/>
  <c r="AQ109" i="10"/>
  <c r="AR109" i="10" s="1"/>
  <c r="AQ111" i="10"/>
  <c r="AR111" i="10" s="1"/>
  <c r="AQ59" i="10"/>
  <c r="AR59" i="10" s="1"/>
  <c r="AP59" i="10"/>
  <c r="AP10" i="10"/>
  <c r="AP11" i="10"/>
  <c r="AP13" i="10"/>
  <c r="AP15" i="10"/>
  <c r="AP18" i="10"/>
  <c r="AP19" i="10"/>
  <c r="AP20" i="10"/>
  <c r="AP21" i="10"/>
  <c r="AP22" i="10"/>
  <c r="AP23" i="10"/>
  <c r="AP24" i="10"/>
  <c r="AP25" i="10"/>
  <c r="AP26" i="10"/>
  <c r="AP27" i="10"/>
  <c r="AP28" i="10"/>
  <c r="AP29" i="10"/>
  <c r="AP30" i="10"/>
  <c r="AP31" i="10"/>
  <c r="AP32" i="10"/>
  <c r="AP33" i="10"/>
  <c r="AP34" i="10"/>
  <c r="AP35" i="10"/>
  <c r="AP36" i="10"/>
  <c r="AP37" i="10"/>
  <c r="AP38" i="10"/>
  <c r="AP39" i="10"/>
  <c r="AP40" i="10"/>
  <c r="AP41" i="10"/>
  <c r="AP42" i="10"/>
  <c r="AP43" i="10"/>
  <c r="AP44" i="10"/>
  <c r="AP65" i="10"/>
  <c r="AP74" i="10"/>
  <c r="AQ53" i="10"/>
  <c r="AR53" i="10" s="1"/>
  <c r="AP54" i="10"/>
  <c r="AP56" i="10"/>
  <c r="AQ62" i="10"/>
  <c r="AR62" i="10" s="1"/>
  <c r="AP63" i="10"/>
  <c r="AQ71" i="10"/>
  <c r="AR71" i="10" s="1"/>
  <c r="AP72" i="10"/>
  <c r="AQ80" i="10"/>
  <c r="AR80" i="10" s="1"/>
  <c r="AP81" i="10"/>
  <c r="AP82" i="10"/>
  <c r="AP83" i="10"/>
  <c r="AQ89" i="10"/>
  <c r="AR89" i="10" s="1"/>
  <c r="AP90" i="10"/>
  <c r="AP91" i="10"/>
  <c r="AP92" i="10"/>
  <c r="AQ98" i="10"/>
  <c r="AR98" i="10" s="1"/>
  <c r="AP99" i="10"/>
  <c r="AP100" i="10"/>
  <c r="AP101" i="10"/>
  <c r="AQ107" i="10"/>
  <c r="AR107" i="10" s="1"/>
  <c r="AP108" i="10"/>
  <c r="AP109" i="10"/>
  <c r="AP110" i="10"/>
  <c r="AQ116" i="10"/>
  <c r="AR116" i="10" s="1"/>
  <c r="AP117" i="10"/>
  <c r="AP118" i="10"/>
  <c r="AP119" i="10"/>
  <c r="AQ125" i="10"/>
  <c r="AR125" i="10" s="1"/>
  <c r="AP126" i="10"/>
  <c r="AP128" i="10"/>
  <c r="AP8" i="10"/>
  <c r="AP9" i="10"/>
  <c r="AP12" i="10"/>
  <c r="AP14" i="10"/>
  <c r="AP16" i="10"/>
  <c r="AP17" i="10"/>
  <c r="R129" i="10"/>
  <c r="AD129" i="10"/>
  <c r="AP123" i="10"/>
  <c r="AP4" i="10"/>
  <c r="AH129" i="10"/>
  <c r="AP48" i="10"/>
  <c r="AP49" i="10"/>
  <c r="AP58" i="10"/>
  <c r="AP67" i="10"/>
  <c r="AP76" i="10"/>
  <c r="AP121" i="10"/>
  <c r="P129" i="10"/>
  <c r="V129" i="10"/>
  <c r="L129" i="10"/>
  <c r="X129" i="10"/>
  <c r="AJ129" i="10"/>
  <c r="AQ44" i="10"/>
  <c r="AR44" i="10" s="1"/>
  <c r="AP45" i="10"/>
  <c r="AP46" i="10"/>
  <c r="AQ56" i="10"/>
  <c r="AR56" i="10" s="1"/>
  <c r="AP57" i="10"/>
  <c r="AQ65" i="10"/>
  <c r="AR65" i="10" s="1"/>
  <c r="AP66" i="10"/>
  <c r="AQ74" i="10"/>
  <c r="AR74" i="10" s="1"/>
  <c r="AP75" i="10"/>
  <c r="AQ83" i="10"/>
  <c r="AR83" i="10" s="1"/>
  <c r="AP84" i="10"/>
  <c r="AP85" i="10"/>
  <c r="AQ92" i="10"/>
  <c r="AR92" i="10" s="1"/>
  <c r="AP93" i="10"/>
  <c r="AP94" i="10"/>
  <c r="AQ101" i="10"/>
  <c r="AR101" i="10" s="1"/>
  <c r="AP102" i="10"/>
  <c r="AP103" i="10"/>
  <c r="AQ110" i="10"/>
  <c r="AR110" i="10" s="1"/>
  <c r="AP111" i="10"/>
  <c r="AP112" i="10"/>
  <c r="AQ119" i="10"/>
  <c r="AR119" i="10" s="1"/>
  <c r="AP120" i="10"/>
  <c r="AQ128" i="10"/>
  <c r="AR128" i="10" s="1"/>
  <c r="O82" i="9"/>
  <c r="AR129" i="10" l="1"/>
  <c r="AP129" i="10"/>
  <c r="AI88" i="9"/>
  <c r="AI82" i="9"/>
  <c r="AG192" i="9"/>
  <c r="AG65" i="9"/>
  <c r="AG63" i="9"/>
  <c r="AG60" i="9"/>
  <c r="AG58" i="9"/>
  <c r="AC192" i="9"/>
  <c r="AA143" i="9"/>
  <c r="AA101" i="9"/>
  <c r="AA25" i="9"/>
  <c r="W16" i="9"/>
  <c r="O196" i="9"/>
  <c r="O192" i="9"/>
  <c r="O185" i="9"/>
  <c r="O180" i="9"/>
  <c r="O166" i="9"/>
  <c r="O154" i="9"/>
  <c r="O151" i="9"/>
  <c r="O146" i="9"/>
  <c r="O127" i="9"/>
  <c r="O104" i="9"/>
  <c r="O25" i="9"/>
  <c r="O14" i="9"/>
  <c r="O12" i="9"/>
  <c r="AM201" i="9" l="1"/>
  <c r="AO201" i="9" s="1"/>
  <c r="AP201" i="9" s="1"/>
  <c r="Z201" i="9"/>
  <c r="V201" i="9"/>
  <c r="AM200" i="9"/>
  <c r="Z200" i="9"/>
  <c r="V200" i="9"/>
  <c r="J200" i="9"/>
  <c r="AO200" i="9" s="1"/>
  <c r="AP200" i="9" s="1"/>
  <c r="AM199" i="9"/>
  <c r="Z199" i="9"/>
  <c r="V199" i="9"/>
  <c r="J199" i="9"/>
  <c r="AO199" i="9" s="1"/>
  <c r="AP199" i="9" s="1"/>
  <c r="AO198" i="9"/>
  <c r="AP198" i="9" s="1"/>
  <c r="AM198" i="9"/>
  <c r="Z198" i="9"/>
  <c r="V198" i="9"/>
  <c r="J198" i="9"/>
  <c r="AP197" i="9"/>
  <c r="AM197" i="9"/>
  <c r="Z197" i="9"/>
  <c r="V197" i="9"/>
  <c r="J197" i="9"/>
  <c r="AO197" i="9" s="1"/>
  <c r="AM196" i="9"/>
  <c r="Z196" i="9"/>
  <c r="V196" i="9"/>
  <c r="J196" i="9"/>
  <c r="AO196" i="9" s="1"/>
  <c r="AP196" i="9" s="1"/>
  <c r="AM195" i="9"/>
  <c r="Z195" i="9"/>
  <c r="V195" i="9"/>
  <c r="J195" i="9"/>
  <c r="AO195" i="9" s="1"/>
  <c r="AP195" i="9" s="1"/>
  <c r="AM194" i="9"/>
  <c r="Z194" i="9"/>
  <c r="V194" i="9"/>
  <c r="J194" i="9"/>
  <c r="AO194" i="9" s="1"/>
  <c r="AP194" i="9" s="1"/>
  <c r="AO193" i="9"/>
  <c r="AP193" i="9" s="1"/>
  <c r="AM193" i="9"/>
  <c r="Z193" i="9"/>
  <c r="V193" i="9"/>
  <c r="J193" i="9"/>
  <c r="Z192" i="9"/>
  <c r="V192" i="9"/>
  <c r="J192" i="9"/>
  <c r="AM191" i="9"/>
  <c r="Z191" i="9"/>
  <c r="V191" i="9"/>
  <c r="J191" i="9"/>
  <c r="AM190" i="9"/>
  <c r="Z190" i="9"/>
  <c r="V190" i="9"/>
  <c r="J190" i="9"/>
  <c r="AO190" i="9" s="1"/>
  <c r="AP190" i="9" s="1"/>
  <c r="AM189" i="9"/>
  <c r="Z189" i="9"/>
  <c r="V189" i="9"/>
  <c r="J189" i="9"/>
  <c r="AO189" i="9" s="1"/>
  <c r="AP189" i="9" s="1"/>
  <c r="AM188" i="9"/>
  <c r="AO188" i="9" s="1"/>
  <c r="AP188" i="9" s="1"/>
  <c r="Z188" i="9"/>
  <c r="V188" i="9"/>
  <c r="J188" i="9"/>
  <c r="AM187" i="9"/>
  <c r="Z187" i="9"/>
  <c r="V187" i="9"/>
  <c r="J187" i="9"/>
  <c r="AO187" i="9" s="1"/>
  <c r="AP187" i="9" s="1"/>
  <c r="AM186" i="9"/>
  <c r="Z186" i="9"/>
  <c r="V186" i="9"/>
  <c r="J186" i="9"/>
  <c r="AO186" i="9" s="1"/>
  <c r="AP186" i="9" s="1"/>
  <c r="AM185" i="9"/>
  <c r="Z185" i="9"/>
  <c r="V185" i="9"/>
  <c r="J185" i="9"/>
  <c r="Z184" i="9"/>
  <c r="V184" i="9"/>
  <c r="AM184" i="9"/>
  <c r="J184" i="9"/>
  <c r="AO184" i="9" s="1"/>
  <c r="AP184" i="9" s="1"/>
  <c r="AM183" i="9"/>
  <c r="Z183" i="9"/>
  <c r="V183" i="9"/>
  <c r="J183" i="9"/>
  <c r="AO183" i="9" s="1"/>
  <c r="AP183" i="9" s="1"/>
  <c r="Z182" i="9"/>
  <c r="V182" i="9"/>
  <c r="J182" i="9"/>
  <c r="AO182" i="9" s="1"/>
  <c r="AP182" i="9" s="1"/>
  <c r="Z181" i="9"/>
  <c r="V181" i="9"/>
  <c r="O181" i="9"/>
  <c r="AM181" i="9" s="1"/>
  <c r="J181" i="9"/>
  <c r="AM180" i="9"/>
  <c r="Z180" i="9"/>
  <c r="V180" i="9"/>
  <c r="J180" i="9"/>
  <c r="AM179" i="9"/>
  <c r="Z179" i="9"/>
  <c r="V179" i="9"/>
  <c r="J179" i="9"/>
  <c r="AO179" i="9" s="1"/>
  <c r="AP179" i="9" s="1"/>
  <c r="AM178" i="9"/>
  <c r="Z178" i="9"/>
  <c r="V178" i="9"/>
  <c r="J178" i="9"/>
  <c r="AO178" i="9" s="1"/>
  <c r="AP178" i="9" s="1"/>
  <c r="AO177" i="9"/>
  <c r="AP177" i="9" s="1"/>
  <c r="AM177" i="9"/>
  <c r="Z177" i="9"/>
  <c r="V177" i="9"/>
  <c r="J177" i="9"/>
  <c r="AM176" i="9"/>
  <c r="Z176" i="9"/>
  <c r="V176" i="9"/>
  <c r="J176" i="9"/>
  <c r="AO175" i="9"/>
  <c r="AP175" i="9" s="1"/>
  <c r="AM175" i="9"/>
  <c r="Z175" i="9"/>
  <c r="V175" i="9"/>
  <c r="J175" i="9"/>
  <c r="AM174" i="9"/>
  <c r="Z174" i="9"/>
  <c r="V174" i="9"/>
  <c r="J174" i="9"/>
  <c r="AO174" i="9" s="1"/>
  <c r="AP174" i="9" s="1"/>
  <c r="AM173" i="9"/>
  <c r="Z173" i="9"/>
  <c r="V173" i="9"/>
  <c r="J173" i="9"/>
  <c r="AO172" i="9"/>
  <c r="AP172" i="9" s="1"/>
  <c r="AM172" i="9"/>
  <c r="Z172" i="9"/>
  <c r="V172" i="9"/>
  <c r="J172" i="9"/>
  <c r="AM171" i="9"/>
  <c r="Z171" i="9"/>
  <c r="V171" i="9"/>
  <c r="J171" i="9"/>
  <c r="AM170" i="9"/>
  <c r="Z170" i="9"/>
  <c r="V170" i="9"/>
  <c r="J170" i="9"/>
  <c r="AO170" i="9" s="1"/>
  <c r="AP170" i="9" s="1"/>
  <c r="AO169" i="9"/>
  <c r="AP169" i="9" s="1"/>
  <c r="AM169" i="9"/>
  <c r="Z169" i="9"/>
  <c r="V169" i="9"/>
  <c r="J169" i="9"/>
  <c r="AP168" i="9"/>
  <c r="AM168" i="9"/>
  <c r="Z168" i="9"/>
  <c r="V168" i="9"/>
  <c r="J168" i="9"/>
  <c r="AO168" i="9" s="1"/>
  <c r="AM167" i="9"/>
  <c r="Z167" i="9"/>
  <c r="V167" i="9"/>
  <c r="J167" i="9"/>
  <c r="AO167" i="9" s="1"/>
  <c r="AP167" i="9" s="1"/>
  <c r="Z166" i="9"/>
  <c r="V166" i="9"/>
  <c r="J166" i="9"/>
  <c r="AM165" i="9"/>
  <c r="Z165" i="9"/>
  <c r="V165" i="9"/>
  <c r="J165" i="9"/>
  <c r="AO165" i="9" s="1"/>
  <c r="AP165" i="9" s="1"/>
  <c r="AO164" i="9"/>
  <c r="AP164" i="9" s="1"/>
  <c r="AM164" i="9"/>
  <c r="Z164" i="9"/>
  <c r="V164" i="9"/>
  <c r="J164" i="9"/>
  <c r="AP163" i="9"/>
  <c r="AM163" i="9"/>
  <c r="Z163" i="9"/>
  <c r="V163" i="9"/>
  <c r="J163" i="9"/>
  <c r="AO163" i="9" s="1"/>
  <c r="AM162" i="9"/>
  <c r="Z162" i="9"/>
  <c r="V162" i="9"/>
  <c r="J162" i="9"/>
  <c r="AO162" i="9" s="1"/>
  <c r="AP162" i="9" s="1"/>
  <c r="AM161" i="9"/>
  <c r="Z161" i="9"/>
  <c r="V161" i="9"/>
  <c r="J161" i="9"/>
  <c r="AO161" i="9" s="1"/>
  <c r="AP161" i="9" s="1"/>
  <c r="AM160" i="9"/>
  <c r="Z160" i="9"/>
  <c r="V160" i="9"/>
  <c r="J160" i="9"/>
  <c r="AO160" i="9" s="1"/>
  <c r="AP160" i="9" s="1"/>
  <c r="AM159" i="9"/>
  <c r="Z159" i="9"/>
  <c r="V159" i="9"/>
  <c r="J159" i="9"/>
  <c r="AO159" i="9" s="1"/>
  <c r="AP159" i="9" s="1"/>
  <c r="AO158" i="9"/>
  <c r="AP158" i="9" s="1"/>
  <c r="AM158" i="9"/>
  <c r="Z158" i="9"/>
  <c r="V158" i="9"/>
  <c r="J158" i="9"/>
  <c r="AP157" i="9"/>
  <c r="AM157" i="9"/>
  <c r="Z157" i="9"/>
  <c r="V157" i="9"/>
  <c r="J157" i="9"/>
  <c r="AO157" i="9" s="1"/>
  <c r="AM156" i="9"/>
  <c r="Z156" i="9"/>
  <c r="V156" i="9"/>
  <c r="J156" i="9"/>
  <c r="AO156" i="9" s="1"/>
  <c r="AP156" i="9" s="1"/>
  <c r="AM155" i="9"/>
  <c r="Z155" i="9"/>
  <c r="V155" i="9"/>
  <c r="J155" i="9"/>
  <c r="AO155" i="9" s="1"/>
  <c r="AP155" i="9" s="1"/>
  <c r="AM154" i="9"/>
  <c r="Z154" i="9"/>
  <c r="V154" i="9"/>
  <c r="J154" i="9"/>
  <c r="AO153" i="9"/>
  <c r="AP153" i="9" s="1"/>
  <c r="AM153" i="9"/>
  <c r="Z153" i="9"/>
  <c r="V153" i="9"/>
  <c r="J153" i="9"/>
  <c r="AP152" i="9"/>
  <c r="AM152" i="9"/>
  <c r="Z152" i="9"/>
  <c r="V152" i="9"/>
  <c r="J152" i="9"/>
  <c r="AO152" i="9" s="1"/>
  <c r="AM151" i="9"/>
  <c r="Z151" i="9"/>
  <c r="V151" i="9"/>
  <c r="J151" i="9"/>
  <c r="AO151" i="9" s="1"/>
  <c r="AP151" i="9" s="1"/>
  <c r="AM150" i="9"/>
  <c r="AO150" i="9" s="1"/>
  <c r="AP150" i="9" s="1"/>
  <c r="Z150" i="9"/>
  <c r="V150" i="9"/>
  <c r="J150" i="9"/>
  <c r="AM149" i="9"/>
  <c r="Z149" i="9"/>
  <c r="V149" i="9"/>
  <c r="J149" i="9"/>
  <c r="AO149" i="9" s="1"/>
  <c r="AP149" i="9" s="1"/>
  <c r="AO148" i="9"/>
  <c r="AP148" i="9" s="1"/>
  <c r="AM148" i="9"/>
  <c r="Z148" i="9"/>
  <c r="V148" i="9"/>
  <c r="J148" i="9"/>
  <c r="AP147" i="9"/>
  <c r="AM147" i="9"/>
  <c r="Z147" i="9"/>
  <c r="V147" i="9"/>
  <c r="J147" i="9"/>
  <c r="AO147" i="9" s="1"/>
  <c r="AM146" i="9"/>
  <c r="Z146" i="9"/>
  <c r="V146" i="9"/>
  <c r="J146" i="9"/>
  <c r="AM145" i="9"/>
  <c r="AO145" i="9" s="1"/>
  <c r="AP145" i="9" s="1"/>
  <c r="Z145" i="9"/>
  <c r="V145" i="9"/>
  <c r="J145" i="9"/>
  <c r="AM144" i="9"/>
  <c r="Z144" i="9"/>
  <c r="V144" i="9"/>
  <c r="J144" i="9"/>
  <c r="AO144" i="9" s="1"/>
  <c r="AP144" i="9" s="1"/>
  <c r="Z143" i="9"/>
  <c r="V143" i="9"/>
  <c r="O143" i="9"/>
  <c r="J143" i="9"/>
  <c r="Z142" i="9"/>
  <c r="V142" i="9"/>
  <c r="AM142" i="9"/>
  <c r="J142" i="9"/>
  <c r="AP141" i="9"/>
  <c r="AM141" i="9"/>
  <c r="Z141" i="9"/>
  <c r="V141" i="9"/>
  <c r="J141" i="9"/>
  <c r="AO141" i="9" s="1"/>
  <c r="AM140" i="9"/>
  <c r="Z140" i="9"/>
  <c r="V140" i="9"/>
  <c r="J140" i="9"/>
  <c r="AO140" i="9" s="1"/>
  <c r="AP140" i="9" s="1"/>
  <c r="Z139" i="9"/>
  <c r="V139" i="9"/>
  <c r="J139" i="9"/>
  <c r="AM138" i="9"/>
  <c r="Z138" i="9"/>
  <c r="V138" i="9"/>
  <c r="J138" i="9"/>
  <c r="AO138" i="9" s="1"/>
  <c r="AP138" i="9" s="1"/>
  <c r="AM137" i="9"/>
  <c r="Z137" i="9"/>
  <c r="V137" i="9"/>
  <c r="J137" i="9"/>
  <c r="AO137" i="9" s="1"/>
  <c r="AP137" i="9" s="1"/>
  <c r="AM136" i="9"/>
  <c r="Z136" i="9"/>
  <c r="V136" i="9"/>
  <c r="J136" i="9"/>
  <c r="AP135" i="9"/>
  <c r="AM135" i="9"/>
  <c r="Z135" i="9"/>
  <c r="V135" i="9"/>
  <c r="J135" i="9"/>
  <c r="AO135" i="9" s="1"/>
  <c r="AM134" i="9"/>
  <c r="Z134" i="9"/>
  <c r="V134" i="9"/>
  <c r="J134" i="9"/>
  <c r="AO134" i="9" s="1"/>
  <c r="AP134" i="9" s="1"/>
  <c r="Z133" i="9"/>
  <c r="V133" i="9"/>
  <c r="AM133" i="9"/>
  <c r="J133" i="9"/>
  <c r="AO132" i="9"/>
  <c r="AP132" i="9" s="1"/>
  <c r="AM132" i="9"/>
  <c r="Z132" i="9"/>
  <c r="V132" i="9"/>
  <c r="J132" i="9"/>
  <c r="AP131" i="9"/>
  <c r="AO131" i="9"/>
  <c r="AM131" i="9"/>
  <c r="Z131" i="9"/>
  <c r="V131" i="9"/>
  <c r="J131" i="9"/>
  <c r="AM130" i="9"/>
  <c r="Z130" i="9"/>
  <c r="V130" i="9"/>
  <c r="J130" i="9"/>
  <c r="AM129" i="9"/>
  <c r="Z129" i="9"/>
  <c r="V129" i="9"/>
  <c r="J129" i="9"/>
  <c r="AM128" i="9"/>
  <c r="AO128" i="9" s="1"/>
  <c r="AP128" i="9" s="1"/>
  <c r="Z128" i="9"/>
  <c r="V128" i="9"/>
  <c r="J128" i="9"/>
  <c r="Z127" i="9"/>
  <c r="V127" i="9"/>
  <c r="AM127" i="9"/>
  <c r="J127" i="9"/>
  <c r="Z126" i="9"/>
  <c r="V126" i="9"/>
  <c r="AM126" i="9"/>
  <c r="J126" i="9"/>
  <c r="AP125" i="9"/>
  <c r="AM125" i="9"/>
  <c r="Z125" i="9"/>
  <c r="V125" i="9"/>
  <c r="J125" i="9"/>
  <c r="AO125" i="9" s="1"/>
  <c r="AM124" i="9"/>
  <c r="Z124" i="9"/>
  <c r="V124" i="9"/>
  <c r="J124" i="9"/>
  <c r="AM123" i="9"/>
  <c r="AO123" i="9" s="1"/>
  <c r="AP123" i="9" s="1"/>
  <c r="Z123" i="9"/>
  <c r="V123" i="9"/>
  <c r="J123" i="9"/>
  <c r="AM122" i="9"/>
  <c r="Z122" i="9"/>
  <c r="V122" i="9"/>
  <c r="J122" i="9"/>
  <c r="AO121" i="9"/>
  <c r="AP121" i="9" s="1"/>
  <c r="AM121" i="9"/>
  <c r="Z121" i="9"/>
  <c r="V121" i="9"/>
  <c r="J121" i="9"/>
  <c r="AM120" i="9"/>
  <c r="AO120" i="9" s="1"/>
  <c r="AP120" i="9" s="1"/>
  <c r="Z120" i="9"/>
  <c r="V120" i="9"/>
  <c r="J120" i="9"/>
  <c r="AM119" i="9"/>
  <c r="Z119" i="9"/>
  <c r="V119" i="9"/>
  <c r="J119" i="9"/>
  <c r="AM118" i="9"/>
  <c r="Z118" i="9"/>
  <c r="V118" i="9"/>
  <c r="J118" i="9"/>
  <c r="AM117" i="9"/>
  <c r="Z117" i="9"/>
  <c r="V117" i="9"/>
  <c r="J117" i="9"/>
  <c r="AM116" i="9"/>
  <c r="Z116" i="9"/>
  <c r="V116" i="9"/>
  <c r="J116" i="9"/>
  <c r="AO116" i="9" s="1"/>
  <c r="AP116" i="9" s="1"/>
  <c r="AM115" i="9"/>
  <c r="AO115" i="9" s="1"/>
  <c r="AP115" i="9" s="1"/>
  <c r="Z115" i="9"/>
  <c r="V115" i="9"/>
  <c r="J115" i="9"/>
  <c r="AM114" i="9"/>
  <c r="Z114" i="9"/>
  <c r="V114" i="9"/>
  <c r="J114" i="9"/>
  <c r="AO114" i="9" s="1"/>
  <c r="AP114" i="9" s="1"/>
  <c r="Z113" i="9"/>
  <c r="V113" i="9"/>
  <c r="AM113" i="9"/>
  <c r="J113" i="9"/>
  <c r="AP112" i="9"/>
  <c r="AM112" i="9"/>
  <c r="Z112" i="9"/>
  <c r="V112" i="9"/>
  <c r="J112" i="9"/>
  <c r="AO112" i="9" s="1"/>
  <c r="AM111" i="9"/>
  <c r="Z111" i="9"/>
  <c r="V111" i="9"/>
  <c r="J111" i="9"/>
  <c r="AO111" i="9" s="1"/>
  <c r="AP111" i="9" s="1"/>
  <c r="AM110" i="9"/>
  <c r="Z110" i="9"/>
  <c r="V110" i="9"/>
  <c r="J110" i="9"/>
  <c r="AM109" i="9"/>
  <c r="Z109" i="9"/>
  <c r="V109" i="9"/>
  <c r="J109" i="9"/>
  <c r="AO108" i="9"/>
  <c r="AP108" i="9" s="1"/>
  <c r="AM108" i="9"/>
  <c r="Z108" i="9"/>
  <c r="V108" i="9"/>
  <c r="J108" i="9"/>
  <c r="AM107" i="9"/>
  <c r="Z107" i="9"/>
  <c r="V107" i="9"/>
  <c r="J107" i="9"/>
  <c r="AO107" i="9" s="1"/>
  <c r="AP107" i="9" s="1"/>
  <c r="AP106" i="9"/>
  <c r="AM106" i="9"/>
  <c r="Z106" i="9"/>
  <c r="V106" i="9"/>
  <c r="J106" i="9"/>
  <c r="AO106" i="9" s="1"/>
  <c r="AM105" i="9"/>
  <c r="Z105" i="9"/>
  <c r="V105" i="9"/>
  <c r="J105" i="9"/>
  <c r="AO105" i="9" s="1"/>
  <c r="AP105" i="9" s="1"/>
  <c r="AM104" i="9"/>
  <c r="Z104" i="9"/>
  <c r="V104" i="9"/>
  <c r="J104" i="9"/>
  <c r="AO103" i="9"/>
  <c r="AP103" i="9" s="1"/>
  <c r="AM103" i="9"/>
  <c r="Z103" i="9"/>
  <c r="V103" i="9"/>
  <c r="J103" i="9"/>
  <c r="AM102" i="9"/>
  <c r="Z102" i="9"/>
  <c r="V102" i="9"/>
  <c r="J102" i="9"/>
  <c r="AO102" i="9" s="1"/>
  <c r="AP102" i="9" s="1"/>
  <c r="AM101" i="9"/>
  <c r="Z101" i="9"/>
  <c r="V101" i="9"/>
  <c r="J101" i="9"/>
  <c r="Z100" i="9"/>
  <c r="V100" i="9"/>
  <c r="AM100" i="9"/>
  <c r="J100" i="9"/>
  <c r="AO99" i="9"/>
  <c r="AP99" i="9" s="1"/>
  <c r="AM99" i="9"/>
  <c r="Z99" i="9"/>
  <c r="V99" i="9"/>
  <c r="J99" i="9"/>
  <c r="AM98" i="9"/>
  <c r="Z98" i="9"/>
  <c r="V98" i="9"/>
  <c r="J98" i="9"/>
  <c r="AO98" i="9" s="1"/>
  <c r="AP98" i="9" s="1"/>
  <c r="AM97" i="9"/>
  <c r="Z97" i="9"/>
  <c r="V97" i="9"/>
  <c r="J97" i="9"/>
  <c r="AO96" i="9"/>
  <c r="AP96" i="9" s="1"/>
  <c r="AM96" i="9"/>
  <c r="Z96" i="9"/>
  <c r="V96" i="9"/>
  <c r="J96" i="9"/>
  <c r="AM95" i="9"/>
  <c r="Z95" i="9"/>
  <c r="V95" i="9"/>
  <c r="J95" i="9"/>
  <c r="AO95" i="9" s="1"/>
  <c r="AP95" i="9" s="1"/>
  <c r="AM94" i="9"/>
  <c r="Z94" i="9"/>
  <c r="V94" i="9"/>
  <c r="J94" i="9"/>
  <c r="AO93" i="9"/>
  <c r="AP93" i="9" s="1"/>
  <c r="AM93" i="9"/>
  <c r="Z93" i="9"/>
  <c r="V93" i="9"/>
  <c r="J93" i="9"/>
  <c r="AM92" i="9"/>
  <c r="Z92" i="9"/>
  <c r="V92" i="9"/>
  <c r="J92" i="9"/>
  <c r="AO92" i="9" s="1"/>
  <c r="AP92" i="9" s="1"/>
  <c r="AO91" i="9"/>
  <c r="AP91" i="9" s="1"/>
  <c r="AM91" i="9"/>
  <c r="Z91" i="9"/>
  <c r="V91" i="9"/>
  <c r="J91" i="9"/>
  <c r="AM90" i="9"/>
  <c r="AO90" i="9" s="1"/>
  <c r="AP90" i="9" s="1"/>
  <c r="Z90" i="9"/>
  <c r="V90" i="9"/>
  <c r="J90" i="9"/>
  <c r="AM89" i="9"/>
  <c r="Z89" i="9"/>
  <c r="V89" i="9"/>
  <c r="J89" i="9"/>
  <c r="AM88" i="9"/>
  <c r="Z88" i="9"/>
  <c r="V88" i="9"/>
  <c r="J88" i="9"/>
  <c r="AM87" i="9"/>
  <c r="Z87" i="9"/>
  <c r="V87" i="9"/>
  <c r="J87" i="9"/>
  <c r="AO87" i="9" s="1"/>
  <c r="AP87" i="9" s="1"/>
  <c r="AM86" i="9"/>
  <c r="AO86" i="9" s="1"/>
  <c r="AP86" i="9" s="1"/>
  <c r="Z86" i="9"/>
  <c r="V86" i="9"/>
  <c r="J86" i="9"/>
  <c r="AM85" i="9"/>
  <c r="Z85" i="9"/>
  <c r="V85" i="9"/>
  <c r="J85" i="9"/>
  <c r="AO85" i="9" s="1"/>
  <c r="AP85" i="9" s="1"/>
  <c r="AM84" i="9"/>
  <c r="Z84" i="9"/>
  <c r="V84" i="9"/>
  <c r="J84" i="9"/>
  <c r="AO84" i="9" s="1"/>
  <c r="AP84" i="9" s="1"/>
  <c r="AM83" i="9"/>
  <c r="Z83" i="9"/>
  <c r="V83" i="9"/>
  <c r="J83" i="9"/>
  <c r="AO83" i="9" s="1"/>
  <c r="AP83" i="9" s="1"/>
  <c r="AM82" i="9"/>
  <c r="Z82" i="9"/>
  <c r="V82" i="9"/>
  <c r="J82" i="9"/>
  <c r="AM81" i="9"/>
  <c r="Z81" i="9"/>
  <c r="V81" i="9"/>
  <c r="J81" i="9"/>
  <c r="AO81" i="9" s="1"/>
  <c r="AP81" i="9" s="1"/>
  <c r="AO80" i="9"/>
  <c r="AP80" i="9" s="1"/>
  <c r="AM80" i="9"/>
  <c r="Z80" i="9"/>
  <c r="V80" i="9"/>
  <c r="J80" i="9"/>
  <c r="AM79" i="9"/>
  <c r="AO79" i="9" s="1"/>
  <c r="AP79" i="9" s="1"/>
  <c r="Z79" i="9"/>
  <c r="V79" i="9"/>
  <c r="J79" i="9"/>
  <c r="AM78" i="9"/>
  <c r="Z78" i="9"/>
  <c r="V78" i="9"/>
  <c r="J78" i="9"/>
  <c r="AM77" i="9"/>
  <c r="Z77" i="9"/>
  <c r="V77" i="9"/>
  <c r="J77" i="9"/>
  <c r="Z76" i="9"/>
  <c r="V76" i="9"/>
  <c r="O76" i="9"/>
  <c r="AM76" i="9" s="1"/>
  <c r="J76" i="9"/>
  <c r="AM75" i="9"/>
  <c r="Z75" i="9"/>
  <c r="V75" i="9"/>
  <c r="J75" i="9"/>
  <c r="AO75" i="9" s="1"/>
  <c r="AP75" i="9" s="1"/>
  <c r="AO74" i="9"/>
  <c r="AP74" i="9" s="1"/>
  <c r="AM74" i="9"/>
  <c r="Z74" i="9"/>
  <c r="V74" i="9"/>
  <c r="J74" i="9"/>
  <c r="AM73" i="9"/>
  <c r="Z73" i="9"/>
  <c r="V73" i="9"/>
  <c r="J73" i="9"/>
  <c r="AO73" i="9" s="1"/>
  <c r="AP73" i="9" s="1"/>
  <c r="AM72" i="9"/>
  <c r="Z72" i="9"/>
  <c r="V72" i="9"/>
  <c r="J72" i="9"/>
  <c r="AM71" i="9"/>
  <c r="Z71" i="9"/>
  <c r="V71" i="9"/>
  <c r="J71" i="9"/>
  <c r="AO71" i="9" s="1"/>
  <c r="AP71" i="9" s="1"/>
  <c r="AM70" i="9"/>
  <c r="J70" i="9"/>
  <c r="AM69" i="9"/>
  <c r="Z69" i="9"/>
  <c r="V69" i="9"/>
  <c r="O69" i="9"/>
  <c r="J69" i="9"/>
  <c r="AO68" i="9"/>
  <c r="AP68" i="9" s="1"/>
  <c r="AM68" i="9"/>
  <c r="Z68" i="9"/>
  <c r="V68" i="9"/>
  <c r="J68" i="9"/>
  <c r="AM67" i="9"/>
  <c r="Z67" i="9"/>
  <c r="V67" i="9"/>
  <c r="J67" i="9"/>
  <c r="AM66" i="9"/>
  <c r="Z66" i="9"/>
  <c r="V66" i="9"/>
  <c r="J66" i="9"/>
  <c r="AM65" i="9"/>
  <c r="Z65" i="9"/>
  <c r="V65" i="9"/>
  <c r="J65" i="9"/>
  <c r="AM64" i="9"/>
  <c r="Z64" i="9"/>
  <c r="V64" i="9"/>
  <c r="J64" i="9"/>
  <c r="AO64" i="9" s="1"/>
  <c r="AP64" i="9" s="1"/>
  <c r="AM63" i="9"/>
  <c r="Z63" i="9"/>
  <c r="V63" i="9"/>
  <c r="J63" i="9"/>
  <c r="AO62" i="9"/>
  <c r="AP62" i="9" s="1"/>
  <c r="AM62" i="9"/>
  <c r="Z62" i="9"/>
  <c r="V62" i="9"/>
  <c r="J62" i="9"/>
  <c r="AM61" i="9"/>
  <c r="Z61" i="9"/>
  <c r="V61" i="9"/>
  <c r="J61" i="9"/>
  <c r="AO61" i="9" s="1"/>
  <c r="AP61" i="9" s="1"/>
  <c r="Z60" i="9"/>
  <c r="V60" i="9"/>
  <c r="J60" i="9"/>
  <c r="AM59" i="9"/>
  <c r="AO59" i="9" s="1"/>
  <c r="AP59" i="9" s="1"/>
  <c r="Z59" i="9"/>
  <c r="V59" i="9"/>
  <c r="J59" i="9"/>
  <c r="AM58" i="9"/>
  <c r="Z58" i="9"/>
  <c r="V58" i="9"/>
  <c r="J58" i="9"/>
  <c r="AM57" i="9"/>
  <c r="Z57" i="9"/>
  <c r="V57" i="9"/>
  <c r="J57" i="9"/>
  <c r="AO57" i="9" s="1"/>
  <c r="AP57" i="9" s="1"/>
  <c r="AM56" i="9"/>
  <c r="AO56" i="9" s="1"/>
  <c r="AP56" i="9" s="1"/>
  <c r="Z56" i="9"/>
  <c r="V56" i="9"/>
  <c r="J56" i="9"/>
  <c r="AM55" i="9"/>
  <c r="Z55" i="9"/>
  <c r="V55" i="9"/>
  <c r="J55" i="9"/>
  <c r="AO55" i="9" s="1"/>
  <c r="AP55" i="9" s="1"/>
  <c r="AM54" i="9"/>
  <c r="Z54" i="9"/>
  <c r="V54" i="9"/>
  <c r="J54" i="9"/>
  <c r="AP53" i="9"/>
  <c r="AM53" i="9"/>
  <c r="Z53" i="9"/>
  <c r="V53" i="9"/>
  <c r="J53" i="9"/>
  <c r="AO53" i="9" s="1"/>
  <c r="AM52" i="9"/>
  <c r="Z52" i="9"/>
  <c r="V52" i="9"/>
  <c r="J52" i="9"/>
  <c r="AM51" i="9"/>
  <c r="AO51" i="9" s="1"/>
  <c r="AP51" i="9" s="1"/>
  <c r="Z51" i="9"/>
  <c r="V51" i="9"/>
  <c r="J51" i="9"/>
  <c r="AM50" i="9"/>
  <c r="Z50" i="9"/>
  <c r="V50" i="9"/>
  <c r="J50" i="9"/>
  <c r="Z49" i="9"/>
  <c r="V49" i="9"/>
  <c r="J49" i="9"/>
  <c r="Z48" i="9"/>
  <c r="V48" i="9"/>
  <c r="J48" i="9"/>
  <c r="AM47" i="9"/>
  <c r="Z47" i="9"/>
  <c r="V47" i="9"/>
  <c r="J47" i="9"/>
  <c r="AO47" i="9" s="1"/>
  <c r="AP47" i="9" s="1"/>
  <c r="AM46" i="9"/>
  <c r="Z46" i="9"/>
  <c r="V46" i="9"/>
  <c r="J46" i="9"/>
  <c r="AO46" i="9" s="1"/>
  <c r="AP46" i="9" s="1"/>
  <c r="AM45" i="9"/>
  <c r="Z45" i="9"/>
  <c r="V45" i="9"/>
  <c r="J45" i="9"/>
  <c r="AO45" i="9" s="1"/>
  <c r="AP45" i="9" s="1"/>
  <c r="AM44" i="9"/>
  <c r="Z44" i="9"/>
  <c r="V44" i="9"/>
  <c r="J44" i="9"/>
  <c r="AM43" i="9"/>
  <c r="AO43" i="9" s="1"/>
  <c r="AP43" i="9" s="1"/>
  <c r="Z43" i="9"/>
  <c r="V43" i="9"/>
  <c r="J43" i="9"/>
  <c r="AM42" i="9"/>
  <c r="Z42" i="9"/>
  <c r="V42" i="9"/>
  <c r="J42" i="9"/>
  <c r="AM41" i="9"/>
  <c r="AO41" i="9" s="1"/>
  <c r="AP41" i="9" s="1"/>
  <c r="Z41" i="9"/>
  <c r="V41" i="9"/>
  <c r="J41" i="9"/>
  <c r="AM40" i="9"/>
  <c r="Z40" i="9"/>
  <c r="V40" i="9"/>
  <c r="J40" i="9"/>
  <c r="AO40" i="9" s="1"/>
  <c r="AP40" i="9" s="1"/>
  <c r="AO39" i="9"/>
  <c r="AP39" i="9" s="1"/>
  <c r="AM39" i="9"/>
  <c r="Z39" i="9"/>
  <c r="V39" i="9"/>
  <c r="J39" i="9"/>
  <c r="AM38" i="9"/>
  <c r="AO38" i="9" s="1"/>
  <c r="AP38" i="9" s="1"/>
  <c r="Z38" i="9"/>
  <c r="V38" i="9"/>
  <c r="J38" i="9"/>
  <c r="AM37" i="9"/>
  <c r="Z37" i="9"/>
  <c r="V37" i="9"/>
  <c r="J37" i="9"/>
  <c r="AM36" i="9"/>
  <c r="AO36" i="9" s="1"/>
  <c r="AP36" i="9" s="1"/>
  <c r="Z36" i="9"/>
  <c r="V36" i="9"/>
  <c r="J36" i="9"/>
  <c r="AM35" i="9"/>
  <c r="Z35" i="9"/>
  <c r="V35" i="9"/>
  <c r="J35" i="9"/>
  <c r="AO35" i="9" s="1"/>
  <c r="AP35" i="9" s="1"/>
  <c r="AM34" i="9"/>
  <c r="AO34" i="9" s="1"/>
  <c r="AP34" i="9" s="1"/>
  <c r="J34" i="9"/>
  <c r="AM33" i="9"/>
  <c r="Z33" i="9"/>
  <c r="V33" i="9"/>
  <c r="J33" i="9"/>
  <c r="AM32" i="9"/>
  <c r="AO32" i="9" s="1"/>
  <c r="AP32" i="9" s="1"/>
  <c r="Z32" i="9"/>
  <c r="V32" i="9"/>
  <c r="J32" i="9"/>
  <c r="AM31" i="9"/>
  <c r="Z31" i="9"/>
  <c r="V31" i="9"/>
  <c r="J31" i="9"/>
  <c r="AO31" i="9" s="1"/>
  <c r="AP31" i="9" s="1"/>
  <c r="AM30" i="9"/>
  <c r="Z30" i="9"/>
  <c r="V30" i="9"/>
  <c r="J30" i="9"/>
  <c r="AO30" i="9" s="1"/>
  <c r="AP30" i="9" s="1"/>
  <c r="AP29" i="9"/>
  <c r="AM29" i="9"/>
  <c r="Z29" i="9"/>
  <c r="V29" i="9"/>
  <c r="J29" i="9"/>
  <c r="AO29" i="9" s="1"/>
  <c r="Z28" i="9"/>
  <c r="V28" i="9"/>
  <c r="J28" i="9"/>
  <c r="AO28" i="9" s="1"/>
  <c r="AP28" i="9" s="1"/>
  <c r="AO27" i="9"/>
  <c r="AP27" i="9" s="1"/>
  <c r="Z27" i="9"/>
  <c r="V27" i="9"/>
  <c r="J27" i="9"/>
  <c r="AM26" i="9"/>
  <c r="AC26" i="9"/>
  <c r="Z26" i="9"/>
  <c r="V26" i="9"/>
  <c r="Q26" i="9"/>
  <c r="R26" i="9" s="1"/>
  <c r="J26" i="9"/>
  <c r="AM25" i="9"/>
  <c r="AJ25" i="9"/>
  <c r="AH25" i="9"/>
  <c r="AF25" i="9"/>
  <c r="Z25" i="9"/>
  <c r="V25" i="9"/>
  <c r="T25" i="9"/>
  <c r="R25" i="9"/>
  <c r="N25" i="9"/>
  <c r="M25" i="9"/>
  <c r="J25" i="9"/>
  <c r="AM24" i="9"/>
  <c r="AJ24" i="9"/>
  <c r="AH24" i="9"/>
  <c r="AF24" i="9"/>
  <c r="Z24" i="9"/>
  <c r="V24" i="9"/>
  <c r="T24" i="9"/>
  <c r="R24" i="9"/>
  <c r="N24" i="9"/>
  <c r="J24" i="9"/>
  <c r="AM23" i="9"/>
  <c r="AJ23" i="9"/>
  <c r="AH23" i="9"/>
  <c r="AF23" i="9"/>
  <c r="Z23" i="9"/>
  <c r="V23" i="9"/>
  <c r="T23" i="9"/>
  <c r="R23" i="9"/>
  <c r="N23" i="9"/>
  <c r="J23" i="9"/>
  <c r="AO22" i="9"/>
  <c r="AP22" i="9" s="1"/>
  <c r="AM22" i="9"/>
  <c r="AJ22" i="9"/>
  <c r="AH22" i="9"/>
  <c r="AF22" i="9"/>
  <c r="Z22" i="9"/>
  <c r="V22" i="9"/>
  <c r="T22" i="9"/>
  <c r="R22" i="9"/>
  <c r="N22" i="9"/>
  <c r="J22" i="9"/>
  <c r="AM21" i="9"/>
  <c r="AJ21" i="9"/>
  <c r="AH21" i="9"/>
  <c r="AF21" i="9"/>
  <c r="Z21" i="9"/>
  <c r="V21" i="9"/>
  <c r="T21" i="9"/>
  <c r="R21" i="9"/>
  <c r="N21" i="9"/>
  <c r="J21" i="9"/>
  <c r="AO21" i="9" s="1"/>
  <c r="AP21" i="9" s="1"/>
  <c r="AM20" i="9"/>
  <c r="AO20" i="9" s="1"/>
  <c r="AP20" i="9" s="1"/>
  <c r="AJ20" i="9"/>
  <c r="AH20" i="9"/>
  <c r="AF20" i="9"/>
  <c r="Z20" i="9"/>
  <c r="V20" i="9"/>
  <c r="T20" i="9"/>
  <c r="R20" i="9"/>
  <c r="N20" i="9"/>
  <c r="J20" i="9"/>
  <c r="AM19" i="9"/>
  <c r="AJ19" i="9"/>
  <c r="AH19" i="9"/>
  <c r="AF19" i="9"/>
  <c r="Z19" i="9"/>
  <c r="V19" i="9"/>
  <c r="T19" i="9"/>
  <c r="R19" i="9"/>
  <c r="N19" i="9"/>
  <c r="J19" i="9"/>
  <c r="AO19" i="9" s="1"/>
  <c r="AP19" i="9" s="1"/>
  <c r="AM18" i="9"/>
  <c r="AO18" i="9" s="1"/>
  <c r="AP18" i="9" s="1"/>
  <c r="AJ18" i="9"/>
  <c r="AH18" i="9"/>
  <c r="AF18" i="9"/>
  <c r="Z18" i="9"/>
  <c r="V18" i="9"/>
  <c r="T18" i="9"/>
  <c r="R18" i="9"/>
  <c r="N18" i="9"/>
  <c r="J18" i="9"/>
  <c r="AM17" i="9"/>
  <c r="AJ17" i="9"/>
  <c r="AH17" i="9"/>
  <c r="AF17" i="9"/>
  <c r="Z17" i="9"/>
  <c r="V17" i="9"/>
  <c r="T17" i="9"/>
  <c r="R17" i="9"/>
  <c r="N17" i="9"/>
  <c r="J17" i="9"/>
  <c r="AO17" i="9" s="1"/>
  <c r="AP17" i="9" s="1"/>
  <c r="AJ16" i="9"/>
  <c r="AH16" i="9"/>
  <c r="AF16" i="9"/>
  <c r="Z16" i="9"/>
  <c r="AM16" i="9"/>
  <c r="V16" i="9"/>
  <c r="T16" i="9"/>
  <c r="R16" i="9"/>
  <c r="N16" i="9"/>
  <c r="J16" i="9"/>
  <c r="AP15" i="9"/>
  <c r="AM15" i="9"/>
  <c r="AJ15" i="9"/>
  <c r="AH15" i="9"/>
  <c r="AF15" i="9"/>
  <c r="Z15" i="9"/>
  <c r="X15" i="9"/>
  <c r="V15" i="9"/>
  <c r="T15" i="9"/>
  <c r="R15" i="9"/>
  <c r="N15" i="9"/>
  <c r="J15" i="9"/>
  <c r="AO15" i="9" s="1"/>
  <c r="AM14" i="9"/>
  <c r="AJ14" i="9"/>
  <c r="AH14" i="9"/>
  <c r="AF14" i="9"/>
  <c r="AB14" i="9"/>
  <c r="Z14" i="9"/>
  <c r="X14" i="9"/>
  <c r="V14" i="9"/>
  <c r="T14" i="9"/>
  <c r="R14" i="9"/>
  <c r="N14" i="9"/>
  <c r="J14" i="9"/>
  <c r="AM13" i="9"/>
  <c r="AO13" i="9" s="1"/>
  <c r="AP13" i="9" s="1"/>
  <c r="AJ13" i="9"/>
  <c r="AH13" i="9"/>
  <c r="AF13" i="9"/>
  <c r="AB13" i="9"/>
  <c r="Z13" i="9"/>
  <c r="X13" i="9"/>
  <c r="V13" i="9"/>
  <c r="T13" i="9"/>
  <c r="R13" i="9"/>
  <c r="N13" i="9"/>
  <c r="J13" i="9"/>
  <c r="AJ12" i="9"/>
  <c r="AH12" i="9"/>
  <c r="AF12" i="9"/>
  <c r="AD12" i="9"/>
  <c r="AB12" i="9"/>
  <c r="Z12" i="9"/>
  <c r="X12" i="9"/>
  <c r="V12" i="9"/>
  <c r="T12" i="9"/>
  <c r="R12" i="9"/>
  <c r="AM12" i="9"/>
  <c r="N12" i="9"/>
  <c r="J12" i="9"/>
  <c r="AM11" i="9"/>
  <c r="AJ11" i="9"/>
  <c r="AH11" i="9"/>
  <c r="AF11" i="9"/>
  <c r="AD11" i="9"/>
  <c r="AB11" i="9"/>
  <c r="Z11" i="9"/>
  <c r="X11" i="9"/>
  <c r="V11" i="9"/>
  <c r="T11" i="9"/>
  <c r="R11" i="9"/>
  <c r="N11" i="9"/>
  <c r="J11" i="9"/>
  <c r="AM10" i="9"/>
  <c r="AO10" i="9" s="1"/>
  <c r="AP10" i="9" s="1"/>
  <c r="AJ10" i="9"/>
  <c r="AH10" i="9"/>
  <c r="AF10" i="9"/>
  <c r="AD10" i="9"/>
  <c r="AB10" i="9"/>
  <c r="Z10" i="9"/>
  <c r="X10" i="9"/>
  <c r="V10" i="9"/>
  <c r="T10" i="9"/>
  <c r="R10" i="9"/>
  <c r="N10" i="9"/>
  <c r="J10" i="9"/>
  <c r="AM9" i="9"/>
  <c r="AJ9" i="9"/>
  <c r="AH9" i="9"/>
  <c r="AF9" i="9"/>
  <c r="AD9" i="9"/>
  <c r="AB9" i="9"/>
  <c r="Z9" i="9"/>
  <c r="X9" i="9"/>
  <c r="V9" i="9"/>
  <c r="T9" i="9"/>
  <c r="R9" i="9"/>
  <c r="N9" i="9"/>
  <c r="J9" i="9"/>
  <c r="AO9" i="9" s="1"/>
  <c r="AP9" i="9" s="1"/>
  <c r="AM8" i="9"/>
  <c r="AO8" i="9" s="1"/>
  <c r="AP8" i="9" s="1"/>
  <c r="AJ8" i="9"/>
  <c r="AH8" i="9"/>
  <c r="AF8" i="9"/>
  <c r="AD8" i="9"/>
  <c r="AB8" i="9"/>
  <c r="Z8" i="9"/>
  <c r="X8" i="9"/>
  <c r="V8" i="9"/>
  <c r="T8" i="9"/>
  <c r="R8" i="9"/>
  <c r="N8" i="9"/>
  <c r="J8" i="9"/>
  <c r="AM7" i="9"/>
  <c r="AJ7" i="9"/>
  <c r="AH7" i="9"/>
  <c r="AF7" i="9"/>
  <c r="AD7" i="9"/>
  <c r="AB7" i="9"/>
  <c r="Z7" i="9"/>
  <c r="X7" i="9"/>
  <c r="V7" i="9"/>
  <c r="T7" i="9"/>
  <c r="R7" i="9"/>
  <c r="N7" i="9"/>
  <c r="J7" i="9"/>
  <c r="AO7" i="9" s="1"/>
  <c r="AP7" i="9" s="1"/>
  <c r="AO6" i="9"/>
  <c r="AP6" i="9" s="1"/>
  <c r="AM6" i="9"/>
  <c r="AJ6" i="9"/>
  <c r="AH6" i="9"/>
  <c r="AF6" i="9"/>
  <c r="AD6" i="9"/>
  <c r="AB6" i="9"/>
  <c r="Z6" i="9"/>
  <c r="X6" i="9"/>
  <c r="V6" i="9"/>
  <c r="T6" i="9"/>
  <c r="R6" i="9"/>
  <c r="N6" i="9"/>
  <c r="L6" i="9"/>
  <c r="J6" i="9"/>
  <c r="AJ5" i="9"/>
  <c r="AH5" i="9"/>
  <c r="AF5" i="9"/>
  <c r="AD5" i="9"/>
  <c r="AM5" i="9"/>
  <c r="Z5" i="9"/>
  <c r="X5" i="9"/>
  <c r="V5" i="9"/>
  <c r="T5" i="9"/>
  <c r="R5" i="9"/>
  <c r="P5" i="9"/>
  <c r="N5" i="9"/>
  <c r="L5" i="9"/>
  <c r="J5" i="9"/>
  <c r="AM4" i="9"/>
  <c r="AO4" i="9" s="1"/>
  <c r="AP4" i="9" s="1"/>
  <c r="AL4" i="9"/>
  <c r="AJ4" i="9"/>
  <c r="AH4" i="9"/>
  <c r="AF4" i="9"/>
  <c r="AD4" i="9"/>
  <c r="AB4" i="9"/>
  <c r="Z4" i="9"/>
  <c r="X4" i="9"/>
  <c r="V4" i="9"/>
  <c r="T4" i="9"/>
  <c r="R4" i="9"/>
  <c r="P4" i="9"/>
  <c r="N4" i="9"/>
  <c r="L4" i="9"/>
  <c r="AN4" i="9" s="1"/>
  <c r="J4" i="9"/>
  <c r="AO124" i="9" l="1"/>
  <c r="AP124" i="9" s="1"/>
  <c r="AO50" i="9"/>
  <c r="AP50" i="9" s="1"/>
  <c r="AO126" i="9"/>
  <c r="AP126" i="9" s="1"/>
  <c r="AO118" i="9"/>
  <c r="AP118" i="9" s="1"/>
  <c r="AO110" i="9"/>
  <c r="AP110" i="9" s="1"/>
  <c r="AO94" i="9"/>
  <c r="AP94" i="9" s="1"/>
  <c r="AO88" i="9"/>
  <c r="AP88" i="9" s="1"/>
  <c r="AO77" i="9"/>
  <c r="AP77" i="9" s="1"/>
  <c r="AO72" i="9"/>
  <c r="AP72" i="9" s="1"/>
  <c r="AO70" i="9"/>
  <c r="AP70" i="9" s="1"/>
  <c r="AO67" i="9"/>
  <c r="AP67" i="9" s="1"/>
  <c r="AO65" i="9"/>
  <c r="AP65" i="9" s="1"/>
  <c r="AO54" i="9"/>
  <c r="AP54" i="9" s="1"/>
  <c r="AO25" i="9"/>
  <c r="AP25" i="9" s="1"/>
  <c r="AO26" i="9"/>
  <c r="AP26" i="9" s="1"/>
  <c r="AO58" i="9"/>
  <c r="AP58" i="9" s="1"/>
  <c r="AO109" i="9"/>
  <c r="AP109" i="9" s="1"/>
  <c r="AO173" i="9"/>
  <c r="AP173" i="9" s="1"/>
  <c r="AO101" i="9"/>
  <c r="AP101" i="9" s="1"/>
  <c r="AO69" i="9"/>
  <c r="AP69" i="9" s="1"/>
  <c r="AO42" i="9"/>
  <c r="AP42" i="9" s="1"/>
  <c r="AO37" i="9"/>
  <c r="AP37" i="9" s="1"/>
  <c r="AO33" i="9"/>
  <c r="AP33" i="9" s="1"/>
  <c r="AO11" i="9"/>
  <c r="AP11" i="9" s="1"/>
  <c r="AO63" i="9"/>
  <c r="AP63" i="9" s="1"/>
  <c r="AO16" i="9"/>
  <c r="AP16" i="9" s="1"/>
  <c r="AO130" i="9"/>
  <c r="AP130" i="9" s="1"/>
  <c r="AO129" i="9"/>
  <c r="AP129" i="9" s="1"/>
  <c r="AO113" i="9"/>
  <c r="AP113" i="9" s="1"/>
  <c r="AO154" i="9"/>
  <c r="AP154" i="9" s="1"/>
  <c r="AO146" i="9"/>
  <c r="AP146" i="9" s="1"/>
  <c r="AO97" i="9"/>
  <c r="AP97" i="9" s="1"/>
  <c r="AO52" i="9"/>
  <c r="AP52" i="9" s="1"/>
  <c r="AO23" i="9"/>
  <c r="AP23" i="9" s="1"/>
  <c r="AO12" i="9"/>
  <c r="AP12" i="9" s="1"/>
  <c r="AO5" i="9"/>
  <c r="AP5" i="9" s="1"/>
  <c r="AO191" i="9"/>
  <c r="AP191" i="9" s="1"/>
  <c r="AO142" i="9"/>
  <c r="AP142" i="9" s="1"/>
  <c r="AO117" i="9"/>
  <c r="AP117" i="9" s="1"/>
  <c r="AO14" i="9"/>
  <c r="AP14" i="9" s="1"/>
  <c r="AO180" i="9"/>
  <c r="AP180" i="9" s="1"/>
  <c r="AO44" i="9"/>
  <c r="AP44" i="9" s="1"/>
  <c r="AO24" i="9"/>
  <c r="AP24" i="9" s="1"/>
  <c r="AO76" i="9"/>
  <c r="AP76" i="9" s="1"/>
  <c r="AM49" i="9"/>
  <c r="AO49" i="9" s="1"/>
  <c r="AP49" i="9" s="1"/>
  <c r="R202" i="9"/>
  <c r="AD202" i="9"/>
  <c r="AM48" i="9"/>
  <c r="AO48" i="9" s="1"/>
  <c r="AP48" i="9" s="1"/>
  <c r="AO82" i="9"/>
  <c r="AP82" i="9" s="1"/>
  <c r="AO89" i="9"/>
  <c r="AP89" i="9" s="1"/>
  <c r="AO119" i="9"/>
  <c r="AP119" i="9" s="1"/>
  <c r="AO122" i="9"/>
  <c r="AP122" i="9" s="1"/>
  <c r="AO127" i="9"/>
  <c r="AP127" i="9" s="1"/>
  <c r="AO133" i="9"/>
  <c r="AP133" i="9" s="1"/>
  <c r="AM143" i="9"/>
  <c r="AO143" i="9" s="1"/>
  <c r="AP143" i="9" s="1"/>
  <c r="AM192" i="9"/>
  <c r="AO192" i="9" s="1"/>
  <c r="AP192" i="9" s="1"/>
  <c r="AF202" i="9"/>
  <c r="AM60" i="9"/>
  <c r="AO60" i="9" s="1"/>
  <c r="AP60" i="9" s="1"/>
  <c r="AO185" i="9"/>
  <c r="AP185" i="9" s="1"/>
  <c r="V202" i="9"/>
  <c r="AH202" i="9"/>
  <c r="AB5" i="9"/>
  <c r="AB202" i="9" s="1"/>
  <c r="X16" i="9"/>
  <c r="X202" i="9" s="1"/>
  <c r="AO136" i="9"/>
  <c r="AP136" i="9" s="1"/>
  <c r="T202" i="9"/>
  <c r="L202" i="9"/>
  <c r="AJ202" i="9"/>
  <c r="AO104" i="9"/>
  <c r="AP104" i="9" s="1"/>
  <c r="AM139" i="9"/>
  <c r="AO139" i="9" s="1"/>
  <c r="AP139" i="9" s="1"/>
  <c r="AM166" i="9"/>
  <c r="AO166" i="9" s="1"/>
  <c r="AP166" i="9" s="1"/>
  <c r="AO176" i="9"/>
  <c r="AP176" i="9" s="1"/>
  <c r="N202" i="9"/>
  <c r="Z202" i="9"/>
  <c r="AL202" i="9"/>
  <c r="AO66" i="9"/>
  <c r="AP66" i="9" s="1"/>
  <c r="AO78" i="9"/>
  <c r="AP78" i="9" s="1"/>
  <c r="AO100" i="9"/>
  <c r="AP100" i="9" s="1"/>
  <c r="AO171" i="9"/>
  <c r="AP171" i="9" s="1"/>
  <c r="AO181" i="9"/>
  <c r="AP181" i="9" s="1"/>
  <c r="AP202" i="9" l="1"/>
  <c r="AN5" i="9"/>
  <c r="AN202" i="9" s="1"/>
  <c r="P202" i="9"/>
</calcChain>
</file>

<file path=xl/sharedStrings.xml><?xml version="1.0" encoding="utf-8"?>
<sst xmlns="http://schemas.openxmlformats.org/spreadsheetml/2006/main" count="1262" uniqueCount="355">
  <si>
    <t>ลำดับ</t>
  </si>
  <si>
    <t xml:space="preserve">
                        รายการ
                    </t>
  </si>
  <si>
    <t>หน่วยนับ</t>
  </si>
  <si>
    <t>ราคาต่อหน่วย</t>
  </si>
  <si>
    <t>รวม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</si>
  <si>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</si>
  <si>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</si>
  <si>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</si>
  <si>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</si>
  <si>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</si>
  <si>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</si>
  <si>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</si>
  <si>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</si>
  <si>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</si>
  <si>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</si>
  <si>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</si>
  <si>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</si>
  <si>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</si>
  <si>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</si>
  <si>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>รวมเบิกจ่าย</t>
  </si>
  <si>
    <t xml:space="preserve">รวมมูลค่าเบิกจ่าย
                    </t>
  </si>
  <si>
    <t>ยอดคงเหลือ</t>
  </si>
  <si>
    <t>รวมมูลค่าคงเหลือ</t>
  </si>
  <si>
    <t>หมายเหตุ</t>
  </si>
  <si>
    <t>ผู้ขาย</t>
  </si>
  <si>
    <t>เลขที่</t>
  </si>
  <si>
    <t>วัน/เดือน/ปี</t>
  </si>
  <si>
    <t>จำนวน</t>
  </si>
  <si>
    <t>จำนวนเบิก</t>
  </si>
  <si>
    <t>มูลค่าเบิกจ่าย</t>
  </si>
  <si>
    <t>กรรไกร ขนาด 8 นิ้ว (รวมศูนย์)</t>
  </si>
  <si>
    <t>อัน</t>
  </si>
  <si>
    <t>มีดคัตเตอร์ ขนาด 9 มม. (รวมศูนย์)</t>
  </si>
  <si>
    <t>มีดคัตเตอร์ ขนาด 18 มม. (รวมศูนย์)</t>
  </si>
  <si>
    <t>ใบมีดคัตเตอร์ ขนาด 9 มม. (รวมศูนย์)</t>
  </si>
  <si>
    <t>ห่อ</t>
  </si>
  <si>
    <t>ซองจดหมายน้ำตาลครุฑ 100 แกรม ขนาด 10.8x23.5 ซม. (รวมศูนย์)</t>
  </si>
  <si>
    <t>ซอง</t>
  </si>
  <si>
    <t>หจก. ล้ำฟ้าโอเอแอนด์สเตชั่นเนอรี่</t>
  </si>
  <si>
    <t>กระดาษคาร์บอน ขนาด 21x33 ซม. สีน้ำเงิน (รวมศูนย์)</t>
  </si>
  <si>
    <t>กล่อง</t>
  </si>
  <si>
    <t>กระดาษถ่ายเอกสาร เอ 4 ขนาด 80 แกรม (รวมศูนย์)</t>
  </si>
  <si>
    <t>รีม</t>
  </si>
  <si>
    <t>กระดาษโรเนียว ขนาด F4</t>
  </si>
  <si>
    <t>แพ็ค</t>
  </si>
  <si>
    <t>กระดาษการ์ดสี ขนาด 120 แกรม สีเขียว (รวมศูนย์)</t>
  </si>
  <si>
    <t>กระดาษการ์ดสี ขนาด 120 แกรม สีชมพู (รวมศูนย์)</t>
  </si>
  <si>
    <t>กระดาษการ์ดสี ขนาด 120 แกรม สีฟ้า (รวมศูนย์)</t>
  </si>
  <si>
    <t>กระดาษการ์ดสี ขนาด 120 แกรม สีเหลือง (รวมศูนย์)</t>
  </si>
  <si>
    <t>กาวแท่ง ขนาด 21 กรัม (รวมศูนย์)</t>
  </si>
  <si>
    <t>แท่ง</t>
  </si>
  <si>
    <t>กาวน้ำ 50 ซีซี (รวมศูนย์)</t>
  </si>
  <si>
    <t>ขวด</t>
  </si>
  <si>
    <t>คลิปดำ No.108 (1 กล่อง/12 ตัว)- รวมศูนย์</t>
  </si>
  <si>
    <t>คลิปดำ No.110 (1 กล่อง/12 ตัว)-รวมศูนย์</t>
  </si>
  <si>
    <t>คลิปดำ No.109 (1 กล่อง/12 ตัว)-รวมศูนย์</t>
  </si>
  <si>
    <t>คลิปดำ No.111 (1 กล่องเล็ก/12 ตัว)-รวมศูนย์</t>
  </si>
  <si>
    <t>คลิปดำ No.112 (1 กล่องเล็ก/12 ตัว)-รวมศูนย์</t>
  </si>
  <si>
    <t>คลิปดำ No.113 (1 กล่องเล็ก/12 ตัว)-รวมศูนย์</t>
  </si>
  <si>
    <t>ใบมีดคัตเตอร์ ขนาด 18 มม. (รวมศูนย์)</t>
  </si>
  <si>
    <t>ซองจดหมาย สีขาว 9*100 มีครุท มีปั็มตัวหนังสือ (เดิม)</t>
  </si>
  <si>
    <t>ซองจดหมาย สีขาว 9*100 มีครุท (555) ไม่มีปั็มตัวหนังสือ (รวมศูนย์)</t>
  </si>
  <si>
    <t>ซองน้ำตาลครุฑ ขยายข้าง  ขนาด 125 แกรม 11*17 นิ้ว (รวมศูนย์)</t>
  </si>
  <si>
    <t>ซองน้ำตาลครุฑ 125 แกรม  C4 9*12 3/4 KA ไม่ขยายข้าง (A4)-รวมศูนย์</t>
  </si>
  <si>
    <t>ซองน้ำตาล 7*10 นิ้ว</t>
  </si>
  <si>
    <t>ซองน้ำตาลครุฑ 125 แกรม NO. C4 ขนาด 229*324 ขยายข้าง(A4)-รวมศูนย์</t>
  </si>
  <si>
    <t>ซองตราครุฑสีน้ำตาล C5</t>
  </si>
  <si>
    <t>เทปใส ขนาด 1/2 นิ้ว x 36 หลา (รวมศูนย์)</t>
  </si>
  <si>
    <t>ม้วน</t>
  </si>
  <si>
    <t>เครื่องเย็บกระดาษ No. 10 (รวมศูนย์)</t>
  </si>
  <si>
    <t>ตัว</t>
  </si>
  <si>
    <t>เครื่องเย็บกระดาษ No. 35 (รวมศูนย์)</t>
  </si>
  <si>
    <t>เทปโฟม ขนาด 21 มม.x3 ม. (รวมศูนย์)</t>
  </si>
  <si>
    <t>เทปเยื่อยาว 2 หน้า 12 มม.x10 หลา (รวมศูนย์)</t>
  </si>
  <si>
    <t>เทปเยื่อยาว 2 หน้า 18 มม.x10 หลา (รวมศูนย์)</t>
  </si>
  <si>
    <t>เทปใส ขนาด 3/4 นิ้ว x 36 หลา (รวมศูนย์)</t>
  </si>
  <si>
    <t>เทปใส ขนาด 1 นิ้ว x36 หลา (รวมศูนย์)</t>
  </si>
  <si>
    <t>แท่นประทับ สีแดง</t>
  </si>
  <si>
    <t>แท่นประทับ สีแดง+น้ำเงิน (รวมศูนย์)</t>
  </si>
  <si>
    <t>น้ำยาลบคำผิด ขนาด 7 มล. (รวมศูนย์)</t>
  </si>
  <si>
    <t>ด้าม</t>
  </si>
  <si>
    <t>ปากกาไวท์บอร์ด สีแดง หัวแหลม (รวมศูนย์)</t>
  </si>
  <si>
    <t>ปากกาไวท์บอร์ด สีน้ำเงิน หัวแหลม (รวมศูนย์)</t>
  </si>
  <si>
    <t>ปากกาลูกลื่น ขนาด 0.7 สีดำ (รวมศูนย์)</t>
  </si>
  <si>
    <t>ปากกาลูกลื่น ขนาด 0.7 สีแดง (รวมศูนย์)</t>
  </si>
  <si>
    <t>ปากกาลูกลื่น ขนาด 0.7 สีน้ำเงิน (รวมศูนย์)</t>
  </si>
  <si>
    <t>ดินสอ 2 B (รวมศูนย์)</t>
  </si>
  <si>
    <t>หมึกเติมปากกาไวท์บอร์ด สีแดง (รวมศูนย์)</t>
  </si>
  <si>
    <t>หมึกเติมแท่นประทับ สีแดง (รวมศูนย์)</t>
  </si>
  <si>
    <t>หมึกเติมแท่นประทับ สีน้ำเงิน (รวมศูนย์)</t>
  </si>
  <si>
    <t>หมึกเติมปากกาไวท์บอร์ด สีน้ำเงิน (รวมศูนย์)</t>
  </si>
  <si>
    <t>ลิ้นแฟ้ม ขนาด 1*20 ซม</t>
  </si>
  <si>
    <t>แฟ้มสันกว้าง 2 นิ้ว No.120F (รวมศูนย์)</t>
  </si>
  <si>
    <t>แฟ้ม</t>
  </si>
  <si>
    <t>แฟ้มผูก</t>
  </si>
  <si>
    <t>แฟ้มสันกว้าง 3 นิ้ว No.120F (รวมศูนย์)</t>
  </si>
  <si>
    <t>แฟ้มเจาะลิ้นพลาสติก A4</t>
  </si>
  <si>
    <t>ซองถนอมเอกสาร ใสมีรูเจาะ ขนาด A4  (1ชุด/20ซอง)-รวมศูนย์</t>
  </si>
  <si>
    <t>ชุด</t>
  </si>
  <si>
    <t>ไม้บรรทัด ขนาด 12 นิ้ว (รวมศูนย์)</t>
  </si>
  <si>
    <t>ยางลบ (รวมศูนย์)</t>
  </si>
  <si>
    <t>ก้อน</t>
  </si>
  <si>
    <t>ลวดเย็บกระดาษ No.10 (รวมศูนย์)</t>
  </si>
  <si>
    <t>ลวดเย็บกระดาษ No.35 (รวมศูนย์)</t>
  </si>
  <si>
    <t>ลวดยิงกระดาษ เบอร์ 23/13</t>
  </si>
  <si>
    <t>ลวดเสียบ (รวมศูนย์)</t>
  </si>
  <si>
    <t>ป้ายแล็บสติกเกอร์ ขนาด A5</t>
  </si>
  <si>
    <t>ที่ถอนลวด (รวมศูนย์)</t>
  </si>
  <si>
    <t>ปากกาไวท์บอร์ด (คละสี) ดำและแดงหัวแหลม</t>
  </si>
  <si>
    <t>กาวสเปรย์ Super 77</t>
  </si>
  <si>
    <t>กระป๋อง</t>
  </si>
  <si>
    <t>ตัดจำหน่ายตามระเบียบฯ ข้อ 218 ประจำปีงบประมาณ พ.ศ. 2566</t>
  </si>
  <si>
    <t>มูลค่าตัดจำหน่าย</t>
  </si>
  <si>
    <t>หมึกเครื่องแฟกซ์ KX-FA57E</t>
  </si>
  <si>
    <t>ซองใส่แผ่นซีดี</t>
  </si>
  <si>
    <t>แผ่น</t>
  </si>
  <si>
    <t>สายสัญญาณอินเตอร์เน็ต (สาย lan)</t>
  </si>
  <si>
    <t>เมตร</t>
  </si>
  <si>
    <t>หมึก HP 35 A</t>
  </si>
  <si>
    <t>หมึก HP 85 A</t>
  </si>
  <si>
    <t>หมึกพิมพ์ HP 53 A</t>
  </si>
  <si>
    <t>หมึก HP TONER COLOR W2110A สีดำ (206A)</t>
  </si>
  <si>
    <t xml:space="preserve">                                                                                                        </t>
  </si>
  <si>
    <t>หมึก HP TONER COLOR W2111A สีฟ้า (206 A)</t>
  </si>
  <si>
    <t>หมึกHP TONER COLOR W2112 A สีเหลือง (206 A)</t>
  </si>
  <si>
    <t>หมึก HP TONER COLOR W2113A สีชมพู (206 A)</t>
  </si>
  <si>
    <t>หมึก HP TONER COLOR CF210A สีดำ (131A)</t>
  </si>
  <si>
    <t>หมึก HP TONER COLOR CF211A สีฟ้า (131A)</t>
  </si>
  <si>
    <t>หมึก HP TONER COLOR CF212A สีเหลือง (131A)</t>
  </si>
  <si>
    <t>หมึก HP TONER COLOR CF213 A สีชมพู (131A)</t>
  </si>
  <si>
    <t>หมึก HP Laser Q2612A  12A</t>
  </si>
  <si>
    <t>หมึก HP 17 A</t>
  </si>
  <si>
    <t>หมึก HP Inkjet 682 Black</t>
  </si>
  <si>
    <t>หมึก HP Inkjet 682 Color</t>
  </si>
  <si>
    <t>หมึกพิมพ์ HP Deskjet ink 21 (สีดำ)</t>
  </si>
  <si>
    <t>หมึกพิมพ์ HP Deskjet ink 703/CD888 สีดำ</t>
  </si>
  <si>
    <t>หมึกพิมพ์ HP Deskjet ink 703/CD888 สี</t>
  </si>
  <si>
    <t>หมึก Brother TN-2280</t>
  </si>
  <si>
    <t>หมึก EPSON LQ 2090</t>
  </si>
  <si>
    <t>กล่องใส่แผ่น CD (ได้ 1 แผ่น)</t>
  </si>
  <si>
    <t>หมึก Brother DR 2255</t>
  </si>
  <si>
    <t>สายแก Port VGA เป็น 2 port</t>
  </si>
  <si>
    <t>เส้น</t>
  </si>
  <si>
    <t>แผ่น CD</t>
  </si>
  <si>
    <t>แผ่น DVD (1*50 แผ่น)</t>
  </si>
  <si>
    <t>หมึก Epson T6443 สีเหลือง</t>
  </si>
  <si>
    <t>ผงหมึก Laser HP 20 รุ่น  C7115A   15 A</t>
  </si>
  <si>
    <t>หมึก Canon Pixma 830</t>
  </si>
  <si>
    <t>หมึก Canon Pixma 831</t>
  </si>
  <si>
    <t>หมึก Canon Toner CAT 328</t>
  </si>
  <si>
    <t>หมึก Pantum TL-410X</t>
  </si>
  <si>
    <t>หมึกเครื่องพิมพ์ดีดไฟฟ้า OLYMPIA COMPACT 5</t>
  </si>
  <si>
    <t>หมึก HP 933 XL สีเหลือง</t>
  </si>
  <si>
    <t>หมึก HP รุ่น  CE310A สีดำ</t>
  </si>
  <si>
    <t>หมึกพิมพ์ HP color laser 215 A w2310A สีดำ</t>
  </si>
  <si>
    <t>หมึก HP รุ่น CE312A สีเหลือง</t>
  </si>
  <si>
    <t>หมึก Laserjet 215 A w2310A (สีฟ้า)</t>
  </si>
  <si>
    <t>หมึก Brother TN-2380</t>
  </si>
  <si>
    <t>หมึก Laserjet 215 A w2310A (สีแดง)</t>
  </si>
  <si>
    <t>หมึก HP 933 XL (สีฟ้า)</t>
  </si>
  <si>
    <t>หมึก HP 933 XL (สีชมพู)</t>
  </si>
  <si>
    <t>หมึก HP 932 XL (สีดำ)</t>
  </si>
  <si>
    <t>หมึก Laserjet 215 A w2310A (สีเหลือง)</t>
  </si>
  <si>
    <t>หมึก HP 130 A ชมพู</t>
  </si>
  <si>
    <t>หมึก HP 26 A</t>
  </si>
  <si>
    <t>หมึก HP 30 A</t>
  </si>
  <si>
    <t>หมึกเครื่องแฟกซ์  Brother PC 501 ฺ</t>
  </si>
  <si>
    <t>หมึกพิมพ์ HP Deskjet ink 22 (สี)</t>
  </si>
  <si>
    <t>หมึก HP GT 53 (1VV22A) สีดำ</t>
  </si>
  <si>
    <t>หมึก HP GT 52 (MOH55A)สีชมพู</t>
  </si>
  <si>
    <t>หมึก HP GT 52 (MOH54AA) สีฟ้า</t>
  </si>
  <si>
    <t>หมึก HP GT 52 (MOH56AAX) สีเหลือง</t>
  </si>
  <si>
    <t>หมึก HP 202A CF500A สีดำ</t>
  </si>
  <si>
    <t>หมึก HP 202A CF502A สีเหลือง</t>
  </si>
  <si>
    <t>หมึก HP 202A CF501A สีฟ้า</t>
  </si>
  <si>
    <t>หมึก HP 202A CF503A สีชมพู</t>
  </si>
  <si>
    <t>หมึก Epson T6441 สีดำ</t>
  </si>
  <si>
    <t>หมึก Epson T6442 สีฟ้า</t>
  </si>
  <si>
    <t>หมึก Epson T6444 สีชมพู</t>
  </si>
  <si>
    <t>หมึก HP 410 สีฟ้า</t>
  </si>
  <si>
    <t>หมึก HP 410 สีเหลือง</t>
  </si>
  <si>
    <t>หมึก HP 410 สีชมพู</t>
  </si>
  <si>
    <t>หมึกพิมพ์HP รุ่น C9732A ดรัม (32 A)</t>
  </si>
  <si>
    <t>ผ้าหมึก Epson LQ 300</t>
  </si>
  <si>
    <t>หมึก Epson LQ 310</t>
  </si>
  <si>
    <t>หมึกเติม Brother BT5000 (สีดำ)</t>
  </si>
  <si>
    <t>หมึก Brother BT5000 (สีฟ้า)</t>
  </si>
  <si>
    <t>หมึก Brother BT5000 (สีชมพู)</t>
  </si>
  <si>
    <t>หมึก Brother BT5000 (สีเหลือง)</t>
  </si>
  <si>
    <t>หมึก RICOH SPC 250 S สีดำ</t>
  </si>
  <si>
    <t>หมึก RICOH SPC 250 S เหลือง</t>
  </si>
  <si>
    <t>หมึก RICOH SPC 250 S ชมพู</t>
  </si>
  <si>
    <t>หมึก RICOH SPC250 S สีฟ้า</t>
  </si>
  <si>
    <t>หมึก HP 79 A</t>
  </si>
  <si>
    <t>หมึก HP 83 A</t>
  </si>
  <si>
    <t>หมีก HP No.21</t>
  </si>
  <si>
    <t>ตลับ</t>
  </si>
  <si>
    <t>หมึกเติม HP ขวดสีดำ (สีดำ)</t>
  </si>
  <si>
    <t>หมึก HP 05 A</t>
  </si>
  <si>
    <t>หมึก HP รุ่น CF410 A สีดำ</t>
  </si>
  <si>
    <t>หมึก HP 411A ฟ้า</t>
  </si>
  <si>
    <t>หมึก HP 412 A เหลือง</t>
  </si>
  <si>
    <t>หมึกเครื่องพิมพ์ HP920 ดำ</t>
  </si>
  <si>
    <t>หมึกเครื่องพิมพ์ HP920 ชมพู</t>
  </si>
  <si>
    <t>หมึกเครื่องพิมพ์ HP920 เหลือง</t>
  </si>
  <si>
    <t>หมึกเครื่องพิมพ์ HP920 ฟ้า</t>
  </si>
  <si>
    <t>หมึกเครื่องพอตเตอร์ HP711 สีดำ</t>
  </si>
  <si>
    <t>หมึกเครื่องพอตเตอร์ HP711 สีฟ้า</t>
  </si>
  <si>
    <t>หมึกเครื่องพอตเตอร์ HP711 สีเหลือง</t>
  </si>
  <si>
    <t>หมึกเครื่องพอตเตอร์ HP711 สีชมพู</t>
  </si>
  <si>
    <t>หมึกเติม EPSON T664 1 สีดำ</t>
  </si>
  <si>
    <t>หมึก Conon 790 สีฟ้า</t>
  </si>
  <si>
    <t>หมึก Conon 790 สีดำ</t>
  </si>
  <si>
    <t>หมึก Conon 790 สีเหลือง</t>
  </si>
  <si>
    <t>หมึก Conon 790 สีชมพู</t>
  </si>
  <si>
    <t>หมึก HP รุ่น CE311A สีฟ้า</t>
  </si>
  <si>
    <t>หมึก HP รุ่น CE313A สีแดง</t>
  </si>
  <si>
    <t>หมึก HP รุ่น CE126A สีเหลือง</t>
  </si>
  <si>
    <t>หมึก รุ่น CE413A สีชมพู</t>
  </si>
  <si>
    <t>หมึก รุ่น CE412A สีเหลือง (ไม่ใช้รายการนี้)</t>
  </si>
  <si>
    <t>แผ่นดิสเก็ต</t>
  </si>
  <si>
    <t xml:space="preserve">
                        หน่วยนับ
                    </t>
  </si>
  <si>
    <t>ผ้ากันเปื้อน</t>
  </si>
  <si>
    <t>ผืน</t>
  </si>
  <si>
    <t>ถุงพลาสติกใส ขนาด 12*18</t>
  </si>
  <si>
    <t>ถุงหูหิ้ว ขนาด 12*20 นิ้ว ( 1มัด/10 แพ็ค) และ (1 กระสอบ/ 6 มัด)</t>
  </si>
  <si>
    <t>ยางรัดของ</t>
  </si>
  <si>
    <t>ถุง</t>
  </si>
  <si>
    <t>เจลน้ำหอมปรับอากาศ</t>
  </si>
  <si>
    <t>ผ้าเช็ดโต๊ะ 12*12 นิ้ว</t>
  </si>
  <si>
    <t>น้ำยาเคลือบแว็กซ์</t>
  </si>
  <si>
    <t>แกลลอน</t>
  </si>
  <si>
    <t>ตะขอติดผนัง</t>
  </si>
  <si>
    <t>ถุงมือยาง</t>
  </si>
  <si>
    <t>คู่</t>
  </si>
  <si>
    <t>ผ้าปิดจมูก</t>
  </si>
  <si>
    <t>แอลกอฮอล์ 450 cc</t>
  </si>
  <si>
    <t>ตะกร้าเล็ก</t>
  </si>
  <si>
    <t>ใบ</t>
  </si>
  <si>
    <t>ตะกร้าใหญ่ ขนาด 41.5*41.5*45 ซม.</t>
  </si>
  <si>
    <t>ถัง</t>
  </si>
  <si>
    <t>ไม้เช็ดกระจก</t>
  </si>
  <si>
    <t>ที่ตักผง</t>
  </si>
  <si>
    <t>ผงซักฟอก ขนาด 1 กิโลกรัม</t>
  </si>
  <si>
    <t>กิโลกรัม</t>
  </si>
  <si>
    <t>กระดาษชำระแบบม้วนใหญ่ใช้ในห้องน้ำ  (1/12 ม้วน)</t>
  </si>
  <si>
    <t>ไม้กวาดทางมะพร้าว</t>
  </si>
  <si>
    <t>กระบอกฉีดน้ำ</t>
  </si>
  <si>
    <t>บริษัท ยงสงวนกรุ๊ป จำกัด</t>
  </si>
  <si>
    <t>ไม้พร้อมผ้าม็อบดันฝุ่น 24 นิ้ว</t>
  </si>
  <si>
    <t>น้ำยาทะลวงท่ออุดตัน</t>
  </si>
  <si>
    <t>ไม้กวาดดอกหญ้า</t>
  </si>
  <si>
    <t>ไม้กวาดหยากไย่</t>
  </si>
  <si>
    <t>ผ้าเข็ดมือ 15*30 นิ้ว</t>
  </si>
  <si>
    <t>ถุงขยะ ขนาด 24*30 นิ้ว30 กก. (1 กระสอบ/30แพ็ค)</t>
  </si>
  <si>
    <t>ไม้พร้อมผ้าถูพื้น 12 นิ้ว</t>
  </si>
  <si>
    <t>น้ำยาล้างจาน</t>
  </si>
  <si>
    <t>ไม้ปั้มส้วม</t>
  </si>
  <si>
    <t>ไม้ขนไก่</t>
  </si>
  <si>
    <t>สบู่เหลวล้างมือ</t>
  </si>
  <si>
    <t>ถังขยะแบบเหยียบ ขนาด 32*42.5 18 ลิตร</t>
  </si>
  <si>
    <t>ขันตักน้ำ</t>
  </si>
  <si>
    <t>แปรงขัดโถส้วม</t>
  </si>
  <si>
    <t>แปรงซักผ้า</t>
  </si>
  <si>
    <t>แปรงขัดพื้นด้ามสั้น</t>
  </si>
  <si>
    <t>แปรงขัดพื้นด้ามยาว</t>
  </si>
  <si>
    <t>ขวดพลาสติก (แบบขวดโหล)</t>
  </si>
  <si>
    <t>ขวดใส่สบู่เหลว</t>
  </si>
  <si>
    <t>อะไหล่ (ผ้าไม้ถูพื้นสำหรับใช้กับไม้ 12 นิ้ว)</t>
  </si>
  <si>
    <t>อะไหล่ (ผ้าม็อบดันฝุ่นสำหรับใช้กับไม้ 24 นิ้ว)</t>
  </si>
  <si>
    <t>พรมเช็ดเท้าแบบดักฝุ่น ขนาด 120*180 ซม.</t>
  </si>
  <si>
    <t>ใยเอนกประสงค์( ล้างถ้วย )</t>
  </si>
  <si>
    <t>ถุงขยะ ขนาด 28*36 นิ้ว 30 กก (1 กระสอบ/30 แพ็ค)</t>
  </si>
  <si>
    <t>น้ำดื่ม ขนาด 0.6 ลิตร (1/12 ขวด)</t>
  </si>
  <si>
    <t>ครีมเทียม ขนาด 3 กรัม</t>
  </si>
  <si>
    <t>ขิงผง ขนาด 90 กรัม (1/5 ซอง)</t>
  </si>
  <si>
    <t>น้ำตาลทราย ขนาด 6 กรัม</t>
  </si>
  <si>
    <t>น้ำยากัดสนิม</t>
  </si>
  <si>
    <t>น้ำยาเช็ดกระจก</t>
  </si>
  <si>
    <t>น้ำมันดันฝุ่น</t>
  </si>
  <si>
    <t>น้ำยาถูพื้น (น้ำยาถูพื้น)</t>
  </si>
  <si>
    <t>น้ำยากำจัดแมลง</t>
  </si>
  <si>
    <t>รองเท้าบูท</t>
  </si>
  <si>
    <t>กาแฟ ขนาด 360 กรัม (รวมศูนย์)</t>
  </si>
  <si>
    <t>ครีมเทียม ขนาด 450 กรัม (รวมศูนย์)</t>
  </si>
  <si>
    <t>โอวัลตินคลาสสิค 300 กรัม (รวมศูนย์)</t>
  </si>
  <si>
    <t>น้ำตาลทราย ขนาด 1 กิโลกรัม (รวมศูนย์)</t>
  </si>
  <si>
    <t>น้ำยาลอกแว็กซ์</t>
  </si>
  <si>
    <t>น้ำยาปรับผ้านุ่ม ขนาด 600 มล.</t>
  </si>
  <si>
    <t>กล่องใส่กระดาษทิชชู</t>
  </si>
  <si>
    <t>การบูรหอม</t>
  </si>
  <si>
    <t>ก้อนดับกลิ่น</t>
  </si>
  <si>
    <t>กระดาษชำระม้วนเล็ก</t>
  </si>
  <si>
    <t>กระดาษเช็ดหน้า แบบกล่อง</t>
  </si>
  <si>
    <t>สบู่เหลวล้างมือ แบบขวดเล็ก</t>
  </si>
  <si>
    <t>กระดาษชำระแบบกล่อง</t>
  </si>
  <si>
    <t>ไม้รีดน้ำแบบฟองน้ำ (เช็ดพื้น) 12 นิ้ว</t>
  </si>
  <si>
    <t>ถังขยะ (แบบเหยียบ) 12 นิ้ว เล็ก</t>
  </si>
  <si>
    <t>ไม้รีดน้ำ (ธรรมดา) 12 นิ้ว</t>
  </si>
  <si>
    <t xml:space="preserve">น้ำยาขัดโถสุขภัณฑ์ </t>
  </si>
  <si>
    <t>สเปร์ยปรับอากาศ ขนาด 20 มล. บรรจุ 1*3</t>
  </si>
  <si>
    <t>ไม้กวาดทางมะพร้าวแข็งยาว</t>
  </si>
  <si>
    <t>ไม้รีดน้ำ (ธรรมดา) 18 นิ้ว</t>
  </si>
  <si>
    <t>ถังขยะ (แบบเหยียบ) 35 ลิตร ถังขยะเหยียบใหญ่</t>
  </si>
  <si>
    <t>คงเหลือ รับเข้า</t>
  </si>
  <si>
    <t>IN_FF-2408000360</t>
  </si>
  <si>
    <t>ยกมา ไตรมาส 3</t>
  </si>
  <si>
    <t>ซื้อเพิ่มไตรมาส 4/67</t>
  </si>
  <si>
    <t>ซื้อเพิ่มไตรมาส 4/2567</t>
  </si>
  <si>
    <t>คงเหลือรับเข้า</t>
  </si>
  <si>
    <t>ยกมามูลค่า 0 บาท</t>
  </si>
  <si>
    <t>บริษัท วิน เพาเวอร์ ซัพพลาย นอร์ทฮีสท์ จำกัด</t>
  </si>
  <si>
    <t>IV67090038</t>
  </si>
  <si>
    <t>หจก. อุบลนวกิจ</t>
  </si>
  <si>
    <t>DOI-00-2409/0045</t>
  </si>
  <si>
    <t>ไฮเตอร์ ขนาด 2500 มล. บรรจุ 4 ขวด/แพ็ค</t>
  </si>
  <si>
    <t>บริษัท วาริน เมดิคอล ซัพพลาย จำกัด</t>
  </si>
  <si>
    <t>AHS24090128</t>
  </si>
  <si>
    <t>ร้าน เที่ยงเฮง</t>
  </si>
  <si>
    <t>60/7</t>
  </si>
  <si>
    <t>บริษัท ซีพี แอ๊กซ์ตร้า จำกัด (มหาชน)</t>
  </si>
  <si>
    <t>อะไหล่ (ผ้าไม้ถูพื้นสำหรับใช้กับไม้ 10 นิ้ว)</t>
  </si>
  <si>
    <t>ถังน้ำ บรรจุ 14 ลิตร</t>
  </si>
  <si>
    <t>พรมเช็ดเท้า 60*90</t>
  </si>
  <si>
    <t>คลอรีนชนิดผง 65%</t>
  </si>
  <si>
    <t>บริษัท ดูโฮม จำกัด (มหาชน)</t>
  </si>
  <si>
    <t>20240910-0031</t>
  </si>
  <si>
    <t>กก.</t>
  </si>
  <si>
    <t>จำนวนเงิน</t>
  </si>
  <si>
    <t>ลงชื่อ.................................................................ผู้จัดทำ</t>
  </si>
  <si>
    <t xml:space="preserve">         (นางสาวไกรรัชณีย์  มั่นคง)</t>
  </si>
  <si>
    <t xml:space="preserve">                  เจ้าหน้าที่</t>
  </si>
  <si>
    <t xml:space="preserve">รายงานการเบิกจ่ายวัสดุรวมศูนย์ (ประเภทสำนักงาน) ประจำไตรมาส 4/2567 </t>
  </si>
  <si>
    <t>รายงานการเบิกจ่ายวัสดุรวมศูนย์ (ประเภทคอมพิวเตอร์) ประจำไตรมาส 4/2567</t>
  </si>
  <si>
    <t>รายงานการเบิกจ่ายวัสดุ (ประเภทงานบ้านงานครัว) ประจำไตรมาส 4/2567</t>
  </si>
  <si>
    <t>รายงานการเบิกจ่ายวัสดุ (สวัสดิการแม่บ้าน) ประจำไตรมาส 4/2567</t>
  </si>
  <si>
    <t xml:space="preserve">รายงานการเบิกจ่ายวัสดุรวมศูนย์ (กองกลาง) ประจำไตรมาส 4/2567 </t>
  </si>
  <si>
    <t>หน่วยงาน</t>
  </si>
  <si>
    <t>กองกลาง</t>
  </si>
  <si>
    <t xml:space="preserve"> - สวัสดิการแม่บ้าน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</si>
  <si>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</si>
  <si>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</si>
  <si>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</si>
  <si>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</si>
  <si>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</si>
  <si>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</si>
  <si>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</si>
  <si>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</si>
  <si>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สำนักงานพัฒนานักศึกษา</t>
  </si>
  <si>
    <t>สำนักงานรักษาความปลอภัยและสวัสดิภาพบุคลากร</t>
  </si>
  <si>
    <t>สำนักงานวิเทศสัมพันธ์</t>
  </si>
  <si>
    <t>สำนักงานส่งเสริมบริหารงานวิจัยฯ</t>
  </si>
  <si>
    <t>สำนักงานสภามหาวิทยาลัย</t>
  </si>
  <si>
    <t>รวมทั้งสิ้น</t>
  </si>
  <si>
    <t>รายการเบิกจ่ายวัสดุรวมศูนย์ สำนักงานอธิการบดี ประจำไตรมาส 4/2567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</si>
</sst>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name val="Calibri"/>
      <family val="2"/>
    </font>
    <font>
      <sz val="11"/>
      <name val="Calibri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Calibri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6"/>
      <color theme="1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325">
    <xf numFmtId="0" fontId="0" fillId="0" borderId="0" xfId="0"/>
    <xf numFmtId="0" fontId="3" fillId="0" borderId="0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/>
    </xf>
    <xf numFmtId="43" fontId="2" fillId="0" borderId="3" xfId="1" applyFont="1" applyFill="1" applyBorder="1" applyAlignment="1">
      <alignment horizontal="center"/>
    </xf>
    <xf numFmtId="43" fontId="2" fillId="0" borderId="4" xfId="1" applyFont="1" applyFill="1" applyBorder="1"/>
    <xf numFmtId="43" fontId="3" fillId="0" borderId="6" xfId="1" applyFont="1" applyFill="1" applyBorder="1"/>
    <xf numFmtId="0" fontId="3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/>
    <xf numFmtId="0" fontId="2" fillId="0" borderId="8" xfId="0" applyFont="1" applyFill="1" applyBorder="1" applyAlignment="1">
      <alignment horizontal="center"/>
    </xf>
    <xf numFmtId="1" fontId="2" fillId="0" borderId="8" xfId="1" applyNumberFormat="1" applyFont="1" applyFill="1" applyBorder="1" applyAlignment="1">
      <alignment horizontal="center"/>
    </xf>
    <xf numFmtId="15" fontId="2" fillId="0" borderId="8" xfId="0" applyNumberFormat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8" xfId="1" applyFont="1" applyFill="1" applyBorder="1"/>
    <xf numFmtId="43" fontId="2" fillId="0" borderId="9" xfId="1" applyFont="1" applyFill="1" applyBorder="1"/>
    <xf numFmtId="1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wrapText="1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/>
    <xf numFmtId="1" fontId="3" fillId="0" borderId="9" xfId="1" applyNumberFormat="1" applyFont="1" applyFill="1" applyBorder="1"/>
    <xf numFmtId="15" fontId="3" fillId="0" borderId="9" xfId="0" applyNumberFormat="1" applyFont="1" applyFill="1" applyBorder="1"/>
    <xf numFmtId="43" fontId="3" fillId="0" borderId="9" xfId="1" applyFont="1" applyFill="1" applyBorder="1"/>
    <xf numFmtId="43" fontId="3" fillId="0" borderId="8" xfId="1" applyFont="1" applyFill="1" applyBorder="1" applyAlignment="1">
      <alignment horizontal="center"/>
    </xf>
    <xf numFmtId="2" fontId="3" fillId="0" borderId="9" xfId="0" applyNumberFormat="1" applyFont="1" applyFill="1" applyBorder="1"/>
    <xf numFmtId="4" fontId="3" fillId="0" borderId="9" xfId="0" applyNumberFormat="1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/>
    <xf numFmtId="1" fontId="2" fillId="0" borderId="9" xfId="1" applyNumberFormat="1" applyFont="1" applyFill="1" applyBorder="1"/>
    <xf numFmtId="15" fontId="2" fillId="0" borderId="9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1" fontId="3" fillId="0" borderId="0" xfId="1" applyNumberFormat="1" applyFont="1" applyFill="1" applyBorder="1"/>
    <xf numFmtId="15" fontId="3" fillId="0" borderId="0" xfId="0" applyNumberFormat="1" applyFont="1" applyFill="1" applyBorder="1"/>
    <xf numFmtId="43" fontId="3" fillId="0" borderId="0" xfId="1" applyFont="1" applyFill="1" applyBorder="1"/>
    <xf numFmtId="43" fontId="2" fillId="0" borderId="2" xfId="1" applyFont="1" applyFill="1" applyBorder="1" applyAlignment="1">
      <alignment horizontal="center"/>
    </xf>
    <xf numFmtId="43" fontId="2" fillId="0" borderId="8" xfId="1" applyFont="1" applyFill="1" applyBorder="1"/>
    <xf numFmtId="0" fontId="3" fillId="0" borderId="0" xfId="0" applyFont="1"/>
    <xf numFmtId="43" fontId="2" fillId="0" borderId="0" xfId="1" applyFont="1" applyFill="1" applyBorder="1"/>
    <xf numFmtId="43" fontId="4" fillId="0" borderId="9" xfId="1" applyFont="1" applyFill="1" applyBorder="1"/>
    <xf numFmtId="0" fontId="2" fillId="0" borderId="3" xfId="0" applyFont="1" applyFill="1" applyBorder="1" applyAlignment="1">
      <alignment horizontal="center" wrapText="1"/>
    </xf>
    <xf numFmtId="43" fontId="2" fillId="0" borderId="7" xfId="1" applyFont="1" applyFill="1" applyBorder="1" applyAlignment="1">
      <alignment horizontal="center" wrapText="1"/>
    </xf>
    <xf numFmtId="43" fontId="2" fillId="0" borderId="10" xfId="1" applyFont="1" applyFill="1" applyBorder="1" applyAlignment="1">
      <alignment horizontal="center" wrapText="1"/>
    </xf>
    <xf numFmtId="0" fontId="6" fillId="0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wrapText="1"/>
    </xf>
    <xf numFmtId="43" fontId="6" fillId="0" borderId="3" xfId="2" applyFont="1" applyFill="1" applyBorder="1" applyAlignment="1">
      <alignment horizontal="center" wrapText="1"/>
    </xf>
    <xf numFmtId="43" fontId="6" fillId="0" borderId="3" xfId="2" applyFont="1" applyFill="1" applyBorder="1" applyAlignment="1">
      <alignment horizontal="center"/>
    </xf>
    <xf numFmtId="43" fontId="6" fillId="0" borderId="4" xfId="2" applyFont="1" applyFill="1" applyBorder="1"/>
    <xf numFmtId="43" fontId="7" fillId="0" borderId="6" xfId="2" applyFont="1" applyFill="1" applyBorder="1"/>
    <xf numFmtId="0" fontId="7" fillId="0" borderId="8" xfId="3" applyFont="1" applyFill="1" applyBorder="1" applyAlignment="1">
      <alignment horizontal="center"/>
    </xf>
    <xf numFmtId="0" fontId="7" fillId="0" borderId="8" xfId="3" applyFont="1" applyFill="1" applyBorder="1" applyAlignment="1">
      <alignment wrapText="1"/>
    </xf>
    <xf numFmtId="43" fontId="7" fillId="0" borderId="8" xfId="2" applyFont="1" applyFill="1" applyBorder="1"/>
    <xf numFmtId="0" fontId="6" fillId="0" borderId="8" xfId="3" applyFont="1" applyFill="1" applyBorder="1" applyAlignment="1">
      <alignment horizontal="center"/>
    </xf>
    <xf numFmtId="1" fontId="6" fillId="0" borderId="8" xfId="2" applyNumberFormat="1" applyFont="1" applyFill="1" applyBorder="1" applyAlignment="1">
      <alignment horizontal="center"/>
    </xf>
    <xf numFmtId="15" fontId="6" fillId="0" borderId="8" xfId="3" applyNumberFormat="1" applyFont="1" applyFill="1" applyBorder="1" applyAlignment="1">
      <alignment horizontal="center"/>
    </xf>
    <xf numFmtId="43" fontId="6" fillId="0" borderId="8" xfId="2" applyFont="1" applyFill="1" applyBorder="1" applyAlignment="1">
      <alignment horizontal="center"/>
    </xf>
    <xf numFmtId="43" fontId="6" fillId="0" borderId="9" xfId="2" applyFont="1" applyFill="1" applyBorder="1"/>
    <xf numFmtId="0" fontId="7" fillId="0" borderId="8" xfId="3" applyFont="1" applyFill="1" applyBorder="1"/>
    <xf numFmtId="1" fontId="7" fillId="0" borderId="9" xfId="3" applyNumberFormat="1" applyFont="1" applyFill="1" applyBorder="1" applyAlignment="1">
      <alignment horizontal="center"/>
    </xf>
    <xf numFmtId="0" fontId="7" fillId="0" borderId="9" xfId="3" applyFont="1" applyFill="1" applyBorder="1" applyAlignment="1">
      <alignment wrapText="1"/>
    </xf>
    <xf numFmtId="0" fontId="7" fillId="0" borderId="9" xfId="3" applyFont="1" applyFill="1" applyBorder="1" applyAlignment="1">
      <alignment horizontal="center"/>
    </xf>
    <xf numFmtId="43" fontId="7" fillId="0" borderId="9" xfId="2" applyFont="1" applyFill="1" applyBorder="1"/>
    <xf numFmtId="0" fontId="7" fillId="0" borderId="9" xfId="3" applyFont="1" applyFill="1" applyBorder="1"/>
    <xf numFmtId="1" fontId="7" fillId="0" borderId="9" xfId="3" applyNumberFormat="1" applyFont="1" applyFill="1" applyBorder="1"/>
    <xf numFmtId="15" fontId="7" fillId="0" borderId="9" xfId="3" applyNumberFormat="1" applyFont="1" applyFill="1" applyBorder="1"/>
    <xf numFmtId="43" fontId="7" fillId="0" borderId="8" xfId="2" applyFont="1" applyFill="1" applyBorder="1" applyAlignment="1">
      <alignment horizontal="center"/>
    </xf>
    <xf numFmtId="2" fontId="7" fillId="0" borderId="9" xfId="3" applyNumberFormat="1" applyFont="1" applyFill="1" applyBorder="1"/>
    <xf numFmtId="0" fontId="6" fillId="0" borderId="9" xfId="3" applyFont="1" applyFill="1" applyBorder="1" applyAlignment="1">
      <alignment horizontal="center"/>
    </xf>
    <xf numFmtId="0" fontId="6" fillId="0" borderId="9" xfId="3" applyFont="1" applyFill="1" applyBorder="1" applyAlignment="1">
      <alignment wrapText="1"/>
    </xf>
    <xf numFmtId="0" fontId="6" fillId="0" borderId="9" xfId="3" applyFont="1" applyFill="1" applyBorder="1"/>
    <xf numFmtId="1" fontId="6" fillId="0" borderId="9" xfId="3" applyNumberFormat="1" applyFont="1" applyFill="1" applyBorder="1"/>
    <xf numFmtId="15" fontId="6" fillId="0" borderId="9" xfId="3" applyNumberFormat="1" applyFont="1" applyFill="1" applyBorder="1"/>
    <xf numFmtId="0" fontId="0" fillId="0" borderId="0" xfId="0" applyFill="1"/>
    <xf numFmtId="43" fontId="8" fillId="0" borderId="9" xfId="2" applyFont="1" applyFill="1" applyBorder="1"/>
    <xf numFmtId="49" fontId="7" fillId="0" borderId="9" xfId="3" applyNumberFormat="1" applyFont="1" applyFill="1" applyBorder="1"/>
    <xf numFmtId="43" fontId="2" fillId="0" borderId="7" xfId="1" applyFont="1" applyFill="1" applyBorder="1" applyAlignment="1">
      <alignment horizontal="center" wrapText="1"/>
    </xf>
    <xf numFmtId="43" fontId="2" fillId="0" borderId="10" xfId="1" applyFont="1" applyFill="1" applyBorder="1" applyAlignment="1">
      <alignment horizontal="center" wrapText="1"/>
    </xf>
    <xf numFmtId="43" fontId="6" fillId="0" borderId="7" xfId="2" applyFont="1" applyFill="1" applyBorder="1" applyAlignment="1">
      <alignment horizontal="center" wrapText="1"/>
    </xf>
    <xf numFmtId="43" fontId="6" fillId="0" borderId="10" xfId="2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3" fontId="3" fillId="0" borderId="10" xfId="1" applyFont="1" applyFill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7" xfId="0" applyFont="1" applyFill="1" applyBorder="1" applyAlignment="1">
      <alignment horizontal="center" wrapText="1"/>
    </xf>
    <xf numFmtId="43" fontId="2" fillId="0" borderId="2" xfId="1" applyFont="1" applyFill="1" applyBorder="1" applyAlignment="1">
      <alignment horizontal="center" wrapText="1"/>
    </xf>
    <xf numFmtId="43" fontId="6" fillId="0" borderId="2" xfId="2" applyFont="1" applyFill="1" applyBorder="1" applyAlignment="1">
      <alignment horizontal="center" wrapText="1"/>
    </xf>
    <xf numFmtId="15" fontId="3" fillId="0" borderId="0" xfId="0" applyNumberFormat="1" applyFont="1" applyFill="1" applyBorder="1" applyAlignment="1">
      <alignment horizontal="center"/>
    </xf>
    <xf numFmtId="43" fontId="6" fillId="0" borderId="7" xfId="2" applyFont="1" applyFill="1" applyBorder="1" applyAlignment="1">
      <alignment horizontal="center" wrapText="1"/>
    </xf>
    <xf numFmtId="43" fontId="6" fillId="0" borderId="10" xfId="2" applyFont="1" applyFill="1" applyBorder="1" applyAlignment="1">
      <alignment horizontal="center" wrapText="1"/>
    </xf>
    <xf numFmtId="43" fontId="2" fillId="0" borderId="7" xfId="1" applyFont="1" applyFill="1" applyBorder="1" applyAlignment="1">
      <alignment horizontal="center" wrapText="1"/>
    </xf>
    <xf numFmtId="43" fontId="2" fillId="0" borderId="10" xfId="1" applyFont="1" applyFill="1" applyBorder="1" applyAlignment="1">
      <alignment horizontal="center" wrapText="1"/>
    </xf>
    <xf numFmtId="43" fontId="7" fillId="2" borderId="6" xfId="2" applyFont="1" applyFill="1" applyBorder="1"/>
    <xf numFmtId="43" fontId="6" fillId="2" borderId="9" xfId="2" applyFont="1" applyFill="1" applyBorder="1"/>
    <xf numFmtId="43" fontId="7" fillId="2" borderId="9" xfId="2" applyFont="1" applyFill="1" applyBorder="1"/>
    <xf numFmtId="0" fontId="0" fillId="2" borderId="0" xfId="0" applyFill="1"/>
    <xf numFmtId="43" fontId="3" fillId="2" borderId="6" xfId="1" applyFont="1" applyFill="1" applyBorder="1"/>
    <xf numFmtId="43" fontId="2" fillId="2" borderId="9" xfId="1" applyFont="1" applyFill="1" applyBorder="1"/>
    <xf numFmtId="43" fontId="3" fillId="2" borderId="9" xfId="1" applyFont="1" applyFill="1" applyBorder="1"/>
    <xf numFmtId="43" fontId="3" fillId="2" borderId="0" xfId="1" applyFont="1" applyFill="1" applyBorder="1"/>
    <xf numFmtId="43" fontId="2" fillId="0" borderId="4" xfId="1" applyFont="1" applyFill="1" applyBorder="1" applyAlignment="1">
      <alignment horizontal="center"/>
    </xf>
    <xf numFmtId="43" fontId="2" fillId="0" borderId="6" xfId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center" wrapText="1"/>
    </xf>
    <xf numFmtId="43" fontId="2" fillId="0" borderId="10" xfId="1" applyFont="1" applyFill="1" applyBorder="1" applyAlignment="1">
      <alignment horizontal="center" wrapText="1"/>
    </xf>
    <xf numFmtId="43" fontId="2" fillId="0" borderId="1" xfId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3" fontId="2" fillId="0" borderId="11" xfId="1" applyFont="1" applyFill="1" applyBorder="1" applyAlignment="1">
      <alignment horizontal="center" wrapText="1"/>
    </xf>
    <xf numFmtId="43" fontId="2" fillId="0" borderId="12" xfId="1" applyFont="1" applyFill="1" applyBorder="1" applyAlignment="1">
      <alignment horizontal="center" wrapText="1"/>
    </xf>
    <xf numFmtId="43" fontId="2" fillId="0" borderId="7" xfId="1" applyFont="1" applyFill="1" applyBorder="1" applyAlignment="1">
      <alignment horizontal="center" vertical="center" wrapText="1"/>
    </xf>
    <xf numFmtId="43" fontId="2" fillId="0" borderId="8" xfId="1" applyFont="1" applyFill="1" applyBorder="1" applyAlignment="1">
      <alignment horizontal="center" vertical="center" wrapText="1"/>
    </xf>
    <xf numFmtId="43" fontId="6" fillId="0" borderId="4" xfId="2" applyFont="1" applyFill="1" applyBorder="1" applyAlignment="1">
      <alignment horizontal="center"/>
    </xf>
    <xf numFmtId="43" fontId="6" fillId="0" borderId="6" xfId="2" applyFont="1" applyFill="1" applyBorder="1" applyAlignment="1">
      <alignment horizontal="center"/>
    </xf>
    <xf numFmtId="43" fontId="6" fillId="0" borderId="2" xfId="2" applyFont="1" applyFill="1" applyBorder="1" applyAlignment="1">
      <alignment horizontal="center" vertical="center"/>
    </xf>
    <xf numFmtId="43" fontId="6" fillId="0" borderId="8" xfId="2" applyFont="1" applyFill="1" applyBorder="1" applyAlignment="1">
      <alignment horizontal="center" vertical="center"/>
    </xf>
    <xf numFmtId="43" fontId="6" fillId="0" borderId="7" xfId="2" applyFont="1" applyFill="1" applyBorder="1" applyAlignment="1">
      <alignment horizontal="center" wrapText="1"/>
    </xf>
    <xf numFmtId="43" fontId="6" fillId="0" borderId="10" xfId="2" applyFont="1" applyFill="1" applyBorder="1" applyAlignment="1">
      <alignment horizontal="center" wrapText="1"/>
    </xf>
    <xf numFmtId="43" fontId="6" fillId="0" borderId="1" xfId="2" applyFont="1" applyFill="1" applyBorder="1" applyAlignment="1">
      <alignment horizontal="center"/>
    </xf>
    <xf numFmtId="0" fontId="6" fillId="0" borderId="4" xfId="3" applyFont="1" applyFill="1" applyBorder="1" applyAlignment="1">
      <alignment horizontal="center" wrapText="1"/>
    </xf>
    <xf numFmtId="0" fontId="6" fillId="0" borderId="5" xfId="3" applyFont="1" applyFill="1" applyBorder="1" applyAlignment="1">
      <alignment horizontal="center" wrapText="1"/>
    </xf>
    <xf numFmtId="0" fontId="6" fillId="0" borderId="6" xfId="3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9" xfId="0" applyFont="1" applyFill="1" applyBorder="1"/>
    <xf numFmtId="4" fontId="3" fillId="2" borderId="9" xfId="0" applyNumberFormat="1" applyFont="1" applyFill="1" applyBorder="1"/>
    <xf numFmtId="0" fontId="3" fillId="2" borderId="0" xfId="0" applyFont="1" applyFill="1"/>
    <xf numFmtId="43" fontId="2" fillId="2" borderId="4" xfId="1" applyFont="1" applyFill="1" applyBorder="1"/>
    <xf numFmtId="43" fontId="2" fillId="3" borderId="4" xfId="1" applyFont="1" applyFill="1" applyBorder="1" applyAlignment="1">
      <alignment horizontal="center"/>
    </xf>
    <xf numFmtId="43" fontId="2" fillId="3" borderId="6" xfId="1" applyFont="1" applyFill="1" applyBorder="1" applyAlignment="1">
      <alignment horizontal="center"/>
    </xf>
    <xf numFmtId="43" fontId="2" fillId="3" borderId="9" xfId="1" applyFont="1" applyFill="1" applyBorder="1"/>
    <xf numFmtId="43" fontId="3" fillId="3" borderId="9" xfId="1" applyFont="1" applyFill="1" applyBorder="1"/>
    <xf numFmtId="43" fontId="3" fillId="3" borderId="0" xfId="1" applyFont="1" applyFill="1" applyBorder="1"/>
    <xf numFmtId="43" fontId="6" fillId="3" borderId="4" xfId="2" applyFont="1" applyFill="1" applyBorder="1" applyAlignment="1">
      <alignment horizontal="center"/>
    </xf>
    <xf numFmtId="43" fontId="6" fillId="3" borderId="6" xfId="2" applyFont="1" applyFill="1" applyBorder="1" applyAlignment="1">
      <alignment horizontal="center"/>
    </xf>
    <xf numFmtId="43" fontId="6" fillId="3" borderId="9" xfId="2" applyFont="1" applyFill="1" applyBorder="1"/>
    <xf numFmtId="43" fontId="7" fillId="3" borderId="9" xfId="2" applyFont="1" applyFill="1" applyBorder="1"/>
    <xf numFmtId="0" fontId="0" fillId="3" borderId="0" xfId="0" applyFill="1"/>
    <xf numFmtId="43" fontId="2" fillId="4" borderId="9" xfId="1" applyFont="1" applyFill="1" applyBorder="1"/>
    <xf numFmtId="43" fontId="3" fillId="4" borderId="9" xfId="1" applyFont="1" applyFill="1" applyBorder="1"/>
    <xf numFmtId="43" fontId="3" fillId="4" borderId="0" xfId="1" applyFont="1" applyFill="1" applyBorder="1"/>
    <xf numFmtId="43" fontId="2" fillId="5" borderId="4" xfId="1" applyFont="1" applyFill="1" applyBorder="1"/>
    <xf numFmtId="43" fontId="3" fillId="5" borderId="6" xfId="1" applyFont="1" applyFill="1" applyBorder="1"/>
    <xf numFmtId="43" fontId="2" fillId="5" borderId="9" xfId="1" applyFont="1" applyFill="1" applyBorder="1"/>
    <xf numFmtId="43" fontId="3" fillId="5" borderId="9" xfId="1" applyFont="1" applyFill="1" applyBorder="1"/>
    <xf numFmtId="43" fontId="3" fillId="5" borderId="0" xfId="1" applyFont="1" applyFill="1" applyBorder="1"/>
    <xf numFmtId="43" fontId="6" fillId="5" borderId="4" xfId="2" applyFont="1" applyFill="1" applyBorder="1"/>
    <xf numFmtId="43" fontId="7" fillId="5" borderId="6" xfId="2" applyFont="1" applyFill="1" applyBorder="1"/>
    <xf numFmtId="43" fontId="6" fillId="5" borderId="9" xfId="2" applyFont="1" applyFill="1" applyBorder="1"/>
    <xf numFmtId="43" fontId="7" fillId="5" borderId="9" xfId="2" applyFont="1" applyFill="1" applyBorder="1"/>
    <xf numFmtId="0" fontId="0" fillId="5" borderId="0" xfId="0" applyFill="1"/>
    <xf numFmtId="0" fontId="3" fillId="6" borderId="9" xfId="0" applyFont="1" applyFill="1" applyBorder="1" applyAlignment="1">
      <alignment horizontal="center"/>
    </xf>
    <xf numFmtId="0" fontId="3" fillId="6" borderId="9" xfId="0" applyFont="1" applyFill="1" applyBorder="1"/>
    <xf numFmtId="4" fontId="3" fillId="6" borderId="9" xfId="0" applyNumberFormat="1" applyFont="1" applyFill="1" applyBorder="1"/>
    <xf numFmtId="0" fontId="3" fillId="6" borderId="0" xfId="0" applyFont="1" applyFill="1"/>
    <xf numFmtId="0" fontId="3" fillId="5" borderId="9" xfId="0" applyFont="1" applyFill="1" applyBorder="1" applyAlignment="1">
      <alignment horizontal="center"/>
    </xf>
    <xf numFmtId="0" fontId="3" fillId="5" borderId="9" xfId="0" applyFont="1" applyFill="1" applyBorder="1"/>
    <xf numFmtId="4" fontId="3" fillId="5" borderId="9" xfId="0" applyNumberFormat="1" applyFont="1" applyFill="1" applyBorder="1"/>
    <xf numFmtId="0" fontId="3" fillId="5" borderId="0" xfId="0" applyFont="1" applyFill="1"/>
    <xf numFmtId="0" fontId="3" fillId="4" borderId="9" xfId="0" applyFont="1" applyFill="1" applyBorder="1" applyAlignment="1">
      <alignment horizontal="center"/>
    </xf>
    <xf numFmtId="0" fontId="3" fillId="4" borderId="9" xfId="0" applyFont="1" applyFill="1" applyBorder="1"/>
    <xf numFmtId="4" fontId="3" fillId="4" borderId="9" xfId="0" applyNumberFormat="1" applyFont="1" applyFill="1" applyBorder="1"/>
    <xf numFmtId="0" fontId="3" fillId="4" borderId="0" xfId="0" applyFont="1" applyFill="1"/>
    <xf numFmtId="0" fontId="3" fillId="3" borderId="9" xfId="0" applyFont="1" applyFill="1" applyBorder="1" applyAlignment="1">
      <alignment horizontal="center"/>
    </xf>
    <xf numFmtId="0" fontId="3" fillId="3" borderId="9" xfId="0" applyFont="1" applyFill="1" applyBorder="1"/>
    <xf numFmtId="4" fontId="3" fillId="3" borderId="9" xfId="0" applyNumberFormat="1" applyFont="1" applyFill="1" applyBorder="1"/>
    <xf numFmtId="0" fontId="3" fillId="3" borderId="0" xfId="0" applyFont="1" applyFill="1"/>
    <xf numFmtId="43" fontId="2" fillId="7" borderId="4" xfId="1" applyFont="1" applyFill="1" applyBorder="1" applyAlignment="1">
      <alignment horizontal="center"/>
    </xf>
    <xf numFmtId="43" fontId="2" fillId="7" borderId="6" xfId="1" applyFont="1" applyFill="1" applyBorder="1" applyAlignment="1">
      <alignment horizontal="center"/>
    </xf>
    <xf numFmtId="43" fontId="2" fillId="7" borderId="9" xfId="1" applyFont="1" applyFill="1" applyBorder="1"/>
    <xf numFmtId="43" fontId="3" fillId="7" borderId="9" xfId="1" applyFont="1" applyFill="1" applyBorder="1"/>
    <xf numFmtId="43" fontId="3" fillId="7" borderId="0" xfId="1" applyFont="1" applyFill="1" applyBorder="1"/>
    <xf numFmtId="43" fontId="6" fillId="7" borderId="4" xfId="2" applyFont="1" applyFill="1" applyBorder="1" applyAlignment="1">
      <alignment horizontal="center"/>
    </xf>
    <xf numFmtId="43" fontId="6" fillId="7" borderId="6" xfId="2" applyFont="1" applyFill="1" applyBorder="1" applyAlignment="1">
      <alignment horizontal="center"/>
    </xf>
    <xf numFmtId="43" fontId="6" fillId="7" borderId="9" xfId="2" applyFont="1" applyFill="1" applyBorder="1"/>
    <xf numFmtId="43" fontId="7" fillId="7" borderId="9" xfId="2" applyFont="1" applyFill="1" applyBorder="1"/>
    <xf numFmtId="0" fontId="0" fillId="7" borderId="0" xfId="0" applyFill="1"/>
    <xf numFmtId="0" fontId="3" fillId="7" borderId="9" xfId="0" applyFont="1" applyFill="1" applyBorder="1" applyAlignment="1">
      <alignment horizontal="center"/>
    </xf>
    <xf numFmtId="0" fontId="3" fillId="7" borderId="9" xfId="0" applyFont="1" applyFill="1" applyBorder="1"/>
    <xf numFmtId="4" fontId="3" fillId="7" borderId="9" xfId="0" applyNumberFormat="1" applyFont="1" applyFill="1" applyBorder="1"/>
    <xf numFmtId="0" fontId="3" fillId="7" borderId="0" xfId="0" applyFont="1" applyFill="1"/>
    <xf numFmtId="0" fontId="3" fillId="8" borderId="9" xfId="0" applyFont="1" applyFill="1" applyBorder="1" applyAlignment="1">
      <alignment horizontal="center"/>
    </xf>
    <xf numFmtId="0" fontId="3" fillId="8" borderId="9" xfId="0" applyFont="1" applyFill="1" applyBorder="1"/>
    <xf numFmtId="4" fontId="3" fillId="8" borderId="9" xfId="0" applyNumberFormat="1" applyFont="1" applyFill="1" applyBorder="1"/>
    <xf numFmtId="0" fontId="3" fillId="8" borderId="0" xfId="0" applyFont="1" applyFill="1"/>
    <xf numFmtId="0" fontId="3" fillId="9" borderId="9" xfId="0" applyFont="1" applyFill="1" applyBorder="1" applyAlignment="1">
      <alignment horizontal="center"/>
    </xf>
    <xf numFmtId="0" fontId="3" fillId="9" borderId="9" xfId="0" applyFont="1" applyFill="1" applyBorder="1"/>
    <xf numFmtId="4" fontId="3" fillId="9" borderId="9" xfId="0" applyNumberFormat="1" applyFont="1" applyFill="1" applyBorder="1"/>
    <xf numFmtId="0" fontId="3" fillId="9" borderId="0" xfId="0" applyFont="1" applyFill="1"/>
    <xf numFmtId="0" fontId="3" fillId="10" borderId="9" xfId="0" applyFont="1" applyFill="1" applyBorder="1" applyAlignment="1">
      <alignment horizontal="center"/>
    </xf>
    <xf numFmtId="0" fontId="3" fillId="10" borderId="9" xfId="0" applyFont="1" applyFill="1" applyBorder="1"/>
    <xf numFmtId="0" fontId="3" fillId="10" borderId="0" xfId="0" applyFont="1" applyFill="1"/>
    <xf numFmtId="43" fontId="2" fillId="9" borderId="4" xfId="1" applyFont="1" applyFill="1" applyBorder="1"/>
    <xf numFmtId="43" fontId="3" fillId="9" borderId="6" xfId="1" applyFont="1" applyFill="1" applyBorder="1"/>
    <xf numFmtId="43" fontId="2" fillId="9" borderId="9" xfId="1" applyFont="1" applyFill="1" applyBorder="1"/>
    <xf numFmtId="43" fontId="3" fillId="9" borderId="9" xfId="1" applyFont="1" applyFill="1" applyBorder="1"/>
    <xf numFmtId="43" fontId="3" fillId="9" borderId="0" xfId="1" applyFont="1" applyFill="1" applyBorder="1"/>
    <xf numFmtId="43" fontId="6" fillId="9" borderId="4" xfId="2" applyFont="1" applyFill="1" applyBorder="1"/>
    <xf numFmtId="43" fontId="7" fillId="9" borderId="6" xfId="2" applyFont="1" applyFill="1" applyBorder="1"/>
    <xf numFmtId="43" fontId="6" fillId="9" borderId="9" xfId="2" applyFont="1" applyFill="1" applyBorder="1"/>
    <xf numFmtId="43" fontId="7" fillId="9" borderId="9" xfId="2" applyFont="1" applyFill="1" applyBorder="1"/>
    <xf numFmtId="0" fontId="0" fillId="9" borderId="0" xfId="0" applyFill="1"/>
    <xf numFmtId="0" fontId="3" fillId="11" borderId="9" xfId="0" applyFont="1" applyFill="1" applyBorder="1" applyAlignment="1">
      <alignment horizontal="center"/>
    </xf>
    <xf numFmtId="0" fontId="3" fillId="11" borderId="9" xfId="0" applyFont="1" applyFill="1" applyBorder="1"/>
    <xf numFmtId="0" fontId="3" fillId="11" borderId="0" xfId="0" applyFont="1" applyFill="1"/>
    <xf numFmtId="43" fontId="2" fillId="10" borderId="4" xfId="1" applyFont="1" applyFill="1" applyBorder="1"/>
    <xf numFmtId="43" fontId="3" fillId="10" borderId="6" xfId="1" applyFont="1" applyFill="1" applyBorder="1"/>
    <xf numFmtId="43" fontId="2" fillId="10" borderId="9" xfId="1" applyFont="1" applyFill="1" applyBorder="1"/>
    <xf numFmtId="43" fontId="3" fillId="10" borderId="9" xfId="1" applyFont="1" applyFill="1" applyBorder="1"/>
    <xf numFmtId="43" fontId="3" fillId="10" borderId="0" xfId="1" applyFont="1" applyFill="1" applyBorder="1"/>
    <xf numFmtId="43" fontId="6" fillId="10" borderId="4" xfId="2" applyFont="1" applyFill="1" applyBorder="1"/>
    <xf numFmtId="43" fontId="7" fillId="10" borderId="6" xfId="2" applyFont="1" applyFill="1" applyBorder="1"/>
    <xf numFmtId="43" fontId="6" fillId="10" borderId="9" xfId="2" applyFont="1" applyFill="1" applyBorder="1"/>
    <xf numFmtId="43" fontId="7" fillId="10" borderId="9" xfId="2" applyFont="1" applyFill="1" applyBorder="1"/>
    <xf numFmtId="0" fontId="0" fillId="10" borderId="0" xfId="0" applyFill="1"/>
    <xf numFmtId="43" fontId="3" fillId="10" borderId="9" xfId="0" applyNumberFormat="1" applyFont="1" applyFill="1" applyBorder="1"/>
    <xf numFmtId="43" fontId="2" fillId="4" borderId="4" xfId="1" applyFont="1" applyFill="1" applyBorder="1" applyAlignment="1">
      <alignment horizontal="center"/>
    </xf>
    <xf numFmtId="43" fontId="2" fillId="4" borderId="6" xfId="1" applyFont="1" applyFill="1" applyBorder="1" applyAlignment="1">
      <alignment horizontal="center"/>
    </xf>
    <xf numFmtId="43" fontId="6" fillId="4" borderId="4" xfId="2" applyFont="1" applyFill="1" applyBorder="1" applyAlignment="1">
      <alignment horizontal="center"/>
    </xf>
    <xf numFmtId="43" fontId="6" fillId="4" borderId="6" xfId="2" applyFont="1" applyFill="1" applyBorder="1" applyAlignment="1">
      <alignment horizontal="center"/>
    </xf>
    <xf numFmtId="43" fontId="6" fillId="4" borderId="9" xfId="2" applyFont="1" applyFill="1" applyBorder="1"/>
    <xf numFmtId="43" fontId="7" fillId="4" borderId="9" xfId="2" applyFont="1" applyFill="1" applyBorder="1"/>
    <xf numFmtId="0" fontId="0" fillId="4" borderId="0" xfId="0" applyFill="1"/>
    <xf numFmtId="43" fontId="2" fillId="6" borderId="4" xfId="1" applyFont="1" applyFill="1" applyBorder="1" applyAlignment="1">
      <alignment horizontal="center"/>
    </xf>
    <xf numFmtId="43" fontId="2" fillId="6" borderId="6" xfId="1" applyFont="1" applyFill="1" applyBorder="1" applyAlignment="1">
      <alignment horizontal="center"/>
    </xf>
    <xf numFmtId="43" fontId="2" fillId="6" borderId="9" xfId="1" applyFont="1" applyFill="1" applyBorder="1"/>
    <xf numFmtId="43" fontId="4" fillId="6" borderId="9" xfId="1" applyFont="1" applyFill="1" applyBorder="1"/>
    <xf numFmtId="43" fontId="3" fillId="6" borderId="9" xfId="1" applyFont="1" applyFill="1" applyBorder="1"/>
    <xf numFmtId="43" fontId="3" fillId="6" borderId="0" xfId="1" applyFont="1" applyFill="1" applyBorder="1"/>
    <xf numFmtId="43" fontId="4" fillId="6" borderId="0" xfId="1" applyFont="1" applyFill="1" applyBorder="1"/>
    <xf numFmtId="43" fontId="6" fillId="6" borderId="4" xfId="2" applyFont="1" applyFill="1" applyBorder="1" applyAlignment="1">
      <alignment horizontal="center"/>
    </xf>
    <xf numFmtId="43" fontId="6" fillId="6" borderId="6" xfId="2" applyFont="1" applyFill="1" applyBorder="1" applyAlignment="1">
      <alignment horizontal="center"/>
    </xf>
    <xf numFmtId="43" fontId="6" fillId="6" borderId="9" xfId="2" applyFont="1" applyFill="1" applyBorder="1"/>
    <xf numFmtId="43" fontId="7" fillId="6" borderId="9" xfId="2" applyFont="1" applyFill="1" applyBorder="1"/>
    <xf numFmtId="0" fontId="0" fillId="6" borderId="0" xfId="0" applyFill="1"/>
    <xf numFmtId="43" fontId="2" fillId="8" borderId="4" xfId="1" applyFont="1" applyFill="1" applyBorder="1" applyAlignment="1">
      <alignment horizontal="center"/>
    </xf>
    <xf numFmtId="43" fontId="2" fillId="8" borderId="6" xfId="1" applyFont="1" applyFill="1" applyBorder="1" applyAlignment="1">
      <alignment horizontal="center"/>
    </xf>
    <xf numFmtId="43" fontId="2" fillId="8" borderId="9" xfId="1" applyFont="1" applyFill="1" applyBorder="1"/>
    <xf numFmtId="43" fontId="3" fillId="8" borderId="9" xfId="1" applyFont="1" applyFill="1" applyBorder="1"/>
    <xf numFmtId="43" fontId="3" fillId="8" borderId="0" xfId="1" applyFont="1" applyFill="1" applyBorder="1"/>
    <xf numFmtId="43" fontId="6" fillId="8" borderId="4" xfId="2" applyFont="1" applyFill="1" applyBorder="1" applyAlignment="1">
      <alignment horizontal="center"/>
    </xf>
    <xf numFmtId="43" fontId="6" fillId="8" borderId="6" xfId="2" applyFont="1" applyFill="1" applyBorder="1" applyAlignment="1">
      <alignment horizontal="center"/>
    </xf>
    <xf numFmtId="43" fontId="6" fillId="8" borderId="9" xfId="2" applyFont="1" applyFill="1" applyBorder="1"/>
    <xf numFmtId="43" fontId="7" fillId="8" borderId="9" xfId="2" applyFont="1" applyFill="1" applyBorder="1"/>
    <xf numFmtId="0" fontId="0" fillId="8" borderId="0" xfId="0" applyFill="1"/>
    <xf numFmtId="0" fontId="3" fillId="12" borderId="9" xfId="0" applyFont="1" applyFill="1" applyBorder="1" applyAlignment="1">
      <alignment horizontal="center"/>
    </xf>
    <xf numFmtId="0" fontId="3" fillId="12" borderId="9" xfId="0" applyFont="1" applyFill="1" applyBorder="1"/>
    <xf numFmtId="0" fontId="3" fillId="12" borderId="0" xfId="0" applyFont="1" applyFill="1"/>
    <xf numFmtId="4" fontId="3" fillId="11" borderId="9" xfId="0" applyNumberFormat="1" applyFont="1" applyFill="1" applyBorder="1"/>
    <xf numFmtId="43" fontId="2" fillId="11" borderId="4" xfId="1" applyFont="1" applyFill="1" applyBorder="1" applyAlignment="1">
      <alignment horizontal="center"/>
    </xf>
    <xf numFmtId="43" fontId="2" fillId="11" borderId="6" xfId="1" applyFont="1" applyFill="1" applyBorder="1" applyAlignment="1">
      <alignment horizontal="center"/>
    </xf>
    <xf numFmtId="43" fontId="2" fillId="11" borderId="9" xfId="1" applyFont="1" applyFill="1" applyBorder="1"/>
    <xf numFmtId="43" fontId="3" fillId="11" borderId="9" xfId="1" applyFont="1" applyFill="1" applyBorder="1"/>
    <xf numFmtId="43" fontId="3" fillId="11" borderId="0" xfId="1" applyFont="1" applyFill="1" applyBorder="1"/>
    <xf numFmtId="43" fontId="6" fillId="11" borderId="4" xfId="2" applyFont="1" applyFill="1" applyBorder="1" applyAlignment="1">
      <alignment horizontal="center"/>
    </xf>
    <xf numFmtId="43" fontId="6" fillId="11" borderId="6" xfId="2" applyFont="1" applyFill="1" applyBorder="1" applyAlignment="1">
      <alignment horizontal="center"/>
    </xf>
    <xf numFmtId="43" fontId="6" fillId="11" borderId="9" xfId="2" applyFont="1" applyFill="1" applyBorder="1"/>
    <xf numFmtId="43" fontId="7" fillId="11" borderId="9" xfId="2" applyFont="1" applyFill="1" applyBorder="1"/>
    <xf numFmtId="0" fontId="0" fillId="11" borderId="0" xfId="0" applyFill="1"/>
    <xf numFmtId="0" fontId="3" fillId="13" borderId="9" xfId="0" applyFont="1" applyFill="1" applyBorder="1" applyAlignment="1">
      <alignment horizontal="center"/>
    </xf>
    <xf numFmtId="0" fontId="3" fillId="13" borderId="9" xfId="0" applyFont="1" applyFill="1" applyBorder="1"/>
    <xf numFmtId="4" fontId="3" fillId="13" borderId="9" xfId="0" applyNumberFormat="1" applyFont="1" applyFill="1" applyBorder="1"/>
    <xf numFmtId="0" fontId="3" fillId="13" borderId="0" xfId="0" applyFont="1" applyFill="1"/>
    <xf numFmtId="43" fontId="2" fillId="13" borderId="4" xfId="1" applyFont="1" applyFill="1" applyBorder="1" applyAlignment="1">
      <alignment horizontal="center"/>
    </xf>
    <xf numFmtId="43" fontId="2" fillId="13" borderId="6" xfId="1" applyFont="1" applyFill="1" applyBorder="1" applyAlignment="1">
      <alignment horizontal="center"/>
    </xf>
    <xf numFmtId="43" fontId="2" fillId="13" borderId="9" xfId="1" applyFont="1" applyFill="1" applyBorder="1"/>
    <xf numFmtId="43" fontId="3" fillId="13" borderId="9" xfId="1" applyFont="1" applyFill="1" applyBorder="1"/>
    <xf numFmtId="43" fontId="3" fillId="13" borderId="0" xfId="1" applyFont="1" applyFill="1" applyBorder="1"/>
    <xf numFmtId="43" fontId="6" fillId="13" borderId="4" xfId="2" applyFont="1" applyFill="1" applyBorder="1" applyAlignment="1">
      <alignment horizontal="center"/>
    </xf>
    <xf numFmtId="43" fontId="6" fillId="13" borderId="6" xfId="2" applyFont="1" applyFill="1" applyBorder="1" applyAlignment="1">
      <alignment horizontal="center"/>
    </xf>
    <xf numFmtId="43" fontId="6" fillId="13" borderId="9" xfId="2" applyFont="1" applyFill="1" applyBorder="1"/>
    <xf numFmtId="43" fontId="7" fillId="13" borderId="9" xfId="2" applyFont="1" applyFill="1" applyBorder="1"/>
    <xf numFmtId="0" fontId="0" fillId="13" borderId="0" xfId="0" applyFill="1"/>
    <xf numFmtId="0" fontId="3" fillId="14" borderId="9" xfId="0" applyFont="1" applyFill="1" applyBorder="1" applyAlignment="1">
      <alignment horizontal="center"/>
    </xf>
    <xf numFmtId="0" fontId="3" fillId="14" borderId="9" xfId="0" applyFont="1" applyFill="1" applyBorder="1"/>
    <xf numFmtId="4" fontId="3" fillId="14" borderId="9" xfId="0" applyNumberFormat="1" applyFont="1" applyFill="1" applyBorder="1"/>
    <xf numFmtId="0" fontId="3" fillId="14" borderId="0" xfId="0" applyFont="1" applyFill="1"/>
    <xf numFmtId="43" fontId="2" fillId="14" borderId="4" xfId="1" applyFont="1" applyFill="1" applyBorder="1" applyAlignment="1">
      <alignment horizontal="center"/>
    </xf>
    <xf numFmtId="43" fontId="2" fillId="14" borderId="6" xfId="1" applyFont="1" applyFill="1" applyBorder="1" applyAlignment="1">
      <alignment horizontal="center"/>
    </xf>
    <xf numFmtId="43" fontId="2" fillId="14" borderId="9" xfId="1" applyFont="1" applyFill="1" applyBorder="1"/>
    <xf numFmtId="43" fontId="3" fillId="14" borderId="9" xfId="1" applyFont="1" applyFill="1" applyBorder="1"/>
    <xf numFmtId="43" fontId="3" fillId="14" borderId="0" xfId="1" applyFont="1" applyFill="1" applyBorder="1"/>
    <xf numFmtId="43" fontId="6" fillId="14" borderId="4" xfId="2" applyFont="1" applyFill="1" applyBorder="1" applyAlignment="1">
      <alignment horizontal="center"/>
    </xf>
    <xf numFmtId="43" fontId="6" fillId="14" borderId="6" xfId="2" applyFont="1" applyFill="1" applyBorder="1" applyAlignment="1">
      <alignment horizontal="center"/>
    </xf>
    <xf numFmtId="43" fontId="6" fillId="14" borderId="9" xfId="2" applyFont="1" applyFill="1" applyBorder="1"/>
    <xf numFmtId="43" fontId="7" fillId="14" borderId="9" xfId="2" applyFont="1" applyFill="1" applyBorder="1"/>
    <xf numFmtId="0" fontId="0" fillId="14" borderId="0" xfId="0" applyFill="1"/>
    <xf numFmtId="43" fontId="2" fillId="12" borderId="4" xfId="1" applyFont="1" applyFill="1" applyBorder="1" applyAlignment="1">
      <alignment horizontal="center"/>
    </xf>
    <xf numFmtId="43" fontId="2" fillId="12" borderId="6" xfId="1" applyFont="1" applyFill="1" applyBorder="1" applyAlignment="1">
      <alignment horizontal="center"/>
    </xf>
    <xf numFmtId="43" fontId="2" fillId="12" borderId="9" xfId="1" applyFont="1" applyFill="1" applyBorder="1"/>
    <xf numFmtId="43" fontId="3" fillId="12" borderId="9" xfId="1" applyFont="1" applyFill="1" applyBorder="1"/>
    <xf numFmtId="43" fontId="3" fillId="12" borderId="0" xfId="1" applyFont="1" applyFill="1" applyBorder="1"/>
    <xf numFmtId="43" fontId="6" fillId="12" borderId="4" xfId="2" applyFont="1" applyFill="1" applyBorder="1" applyAlignment="1">
      <alignment horizontal="center"/>
    </xf>
    <xf numFmtId="43" fontId="6" fillId="12" borderId="6" xfId="2" applyFont="1" applyFill="1" applyBorder="1" applyAlignment="1">
      <alignment horizontal="center"/>
    </xf>
    <xf numFmtId="43" fontId="6" fillId="12" borderId="9" xfId="2" applyFont="1" applyFill="1" applyBorder="1"/>
    <xf numFmtId="43" fontId="7" fillId="12" borderId="9" xfId="2" applyFont="1" applyFill="1" applyBorder="1"/>
    <xf numFmtId="0" fontId="0" fillId="12" borderId="0" xfId="0" applyFill="1"/>
    <xf numFmtId="43" fontId="3" fillId="12" borderId="9" xfId="0" applyNumberFormat="1" applyFont="1" applyFill="1" applyBorder="1"/>
    <xf numFmtId="0" fontId="3" fillId="15" borderId="9" xfId="0" applyFont="1" applyFill="1" applyBorder="1" applyAlignment="1">
      <alignment horizontal="center"/>
    </xf>
    <xf numFmtId="0" fontId="3" fillId="15" borderId="9" xfId="0" applyFont="1" applyFill="1" applyBorder="1"/>
    <xf numFmtId="4" fontId="3" fillId="15" borderId="9" xfId="0" applyNumberFormat="1" applyFont="1" applyFill="1" applyBorder="1"/>
    <xf numFmtId="0" fontId="3" fillId="15" borderId="0" xfId="0" applyFont="1" applyFill="1"/>
    <xf numFmtId="43" fontId="2" fillId="15" borderId="4" xfId="1" applyFont="1" applyFill="1" applyBorder="1" applyAlignment="1">
      <alignment horizontal="center"/>
    </xf>
    <xf numFmtId="43" fontId="2" fillId="15" borderId="6" xfId="1" applyFont="1" applyFill="1" applyBorder="1" applyAlignment="1">
      <alignment horizontal="center"/>
    </xf>
    <xf numFmtId="43" fontId="2" fillId="15" borderId="9" xfId="1" applyFont="1" applyFill="1" applyBorder="1"/>
    <xf numFmtId="43" fontId="3" fillId="15" borderId="9" xfId="1" applyFont="1" applyFill="1" applyBorder="1"/>
    <xf numFmtId="43" fontId="3" fillId="15" borderId="0" xfId="1" applyFont="1" applyFill="1" applyBorder="1"/>
    <xf numFmtId="43" fontId="2" fillId="15" borderId="5" xfId="1" applyFont="1" applyFill="1" applyBorder="1" applyAlignment="1">
      <alignment horizontal="center"/>
    </xf>
    <xf numFmtId="43" fontId="6" fillId="15" borderId="4" xfId="2" applyFont="1" applyFill="1" applyBorder="1" applyAlignment="1">
      <alignment horizontal="center"/>
    </xf>
    <xf numFmtId="43" fontId="6" fillId="15" borderId="6" xfId="2" applyFont="1" applyFill="1" applyBorder="1" applyAlignment="1">
      <alignment horizontal="center"/>
    </xf>
    <xf numFmtId="43" fontId="6" fillId="15" borderId="9" xfId="2" applyFont="1" applyFill="1" applyBorder="1"/>
    <xf numFmtId="43" fontId="7" fillId="15" borderId="9" xfId="2" applyFont="1" applyFill="1" applyBorder="1"/>
    <xf numFmtId="0" fontId="0" fillId="15" borderId="0" xfId="0" applyFill="1"/>
    <xf numFmtId="0" fontId="2" fillId="0" borderId="9" xfId="0" applyFont="1" applyBorder="1"/>
    <xf numFmtId="4" fontId="2" fillId="0" borderId="9" xfId="0" applyNumberFormat="1" applyFont="1" applyBorder="1"/>
    <xf numFmtId="0" fontId="2" fillId="0" borderId="0" xfId="0" applyFont="1"/>
    <xf numFmtId="43" fontId="6" fillId="2" borderId="4" xfId="2" applyFont="1" applyFill="1" applyBorder="1"/>
    <xf numFmtId="43" fontId="3" fillId="0" borderId="0" xfId="0" applyNumberFormat="1" applyFont="1"/>
  </cellXfs>
  <cellStyles count="4">
    <cellStyle name="จุลภาค" xfId="1" builtinId="3"/>
    <cellStyle name="จุลภาค 2" xfId="2"/>
    <cellStyle name="ปกติ" xfId="0" builtinId="0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R202"/>
  <sheetViews>
    <sheetView tabSelected="1" zoomScale="91" zoomScaleNormal="91" workbookViewId="0">
      <pane ySplit="3" topLeftCell="A4" activePane="bottomLeft" state="frozen"/>
      <selection pane="bottomLeft" activeCell="G157" sqref="G157"/>
    </sheetView>
  </sheetViews>
  <sheetFormatPr defaultRowHeight="21" x14ac:dyDescent="0.35"/>
  <cols>
    <col min="1" max="1" width="7.7109375" style="33" customWidth="1"/>
    <col min="2" max="2" width="38.7109375" style="34" customWidth="1"/>
    <col min="3" max="3" width="10.7109375" style="33" customWidth="1"/>
    <col min="4" max="4" width="10.7109375" style="1" customWidth="1"/>
    <col min="5" max="5" width="34.7109375" style="1" customWidth="1"/>
    <col min="6" max="6" width="12.7109375" style="35" customWidth="1"/>
    <col min="7" max="7" width="12.7109375" style="36" customWidth="1"/>
    <col min="8" max="8" width="10.7109375" style="37" customWidth="1"/>
    <col min="9" max="9" width="10.7109375" style="1" customWidth="1"/>
    <col min="10" max="10" width="10.7109375" style="37" customWidth="1"/>
    <col min="11" max="11" width="10.7109375" style="101" customWidth="1"/>
    <col min="12" max="12" width="15.7109375" style="101" customWidth="1"/>
    <col min="13" max="13" width="10.7109375" style="139" customWidth="1"/>
    <col min="14" max="14" width="15.7109375" style="139" customWidth="1"/>
    <col min="15" max="15" width="10.7109375" style="152" customWidth="1"/>
    <col min="16" max="16" width="15.7109375" style="152" customWidth="1"/>
    <col min="17" max="17" width="10.7109375" style="178" customWidth="1"/>
    <col min="18" max="18" width="15.7109375" style="178" customWidth="1"/>
    <col min="19" max="19" width="10.7109375" style="203" customWidth="1"/>
    <col min="20" max="20" width="15.7109375" style="203" customWidth="1"/>
    <col min="21" max="21" width="10.7109375" style="216" customWidth="1"/>
    <col min="22" max="22" width="15.7109375" style="216" customWidth="1"/>
    <col min="23" max="23" width="10.7109375" style="147" customWidth="1"/>
    <col min="24" max="24" width="15.7109375" style="147" customWidth="1"/>
    <col min="25" max="25" width="10.7109375" style="235" customWidth="1"/>
    <col min="26" max="26" width="15.7109375" style="236" customWidth="1"/>
    <col min="27" max="27" width="10.7109375" style="246" customWidth="1"/>
    <col min="28" max="28" width="15.7109375" style="246" customWidth="1"/>
    <col min="29" max="29" width="10.7109375" style="260" customWidth="1"/>
    <col min="30" max="30" width="15.7109375" style="260" customWidth="1"/>
    <col min="31" max="31" width="10.7109375" style="274" customWidth="1"/>
    <col min="32" max="32" width="15.7109375" style="274" customWidth="1"/>
    <col min="33" max="33" width="10.7109375" style="288" customWidth="1"/>
    <col min="34" max="34" width="15.7109375" style="288" customWidth="1"/>
    <col min="35" max="35" width="10.7109375" style="298" customWidth="1"/>
    <col min="36" max="36" width="15.7109375" style="298" customWidth="1"/>
    <col min="37" max="37" width="10.7109375" style="313" customWidth="1"/>
    <col min="38" max="38" width="15.7109375" style="313" customWidth="1"/>
    <col min="39" max="39" width="10.7109375" style="37" customWidth="1"/>
    <col min="40" max="40" width="15.7109375" style="37" customWidth="1"/>
    <col min="41" max="41" width="10.7109375" style="37" customWidth="1"/>
    <col min="42" max="42" width="15.7109375" style="37" customWidth="1"/>
    <col min="43" max="43" width="10.7109375" style="1" customWidth="1"/>
    <col min="44" max="44" width="10.140625" style="37" bestFit="1" customWidth="1"/>
    <col min="45" max="16384" width="9.140625" style="1"/>
  </cols>
  <sheetData>
    <row r="1" spans="1:43" x14ac:dyDescent="0.35">
      <c r="A1" s="108" t="s">
        <v>332</v>
      </c>
      <c r="B1" s="108"/>
      <c r="C1" s="108"/>
      <c r="D1" s="108"/>
      <c r="E1" s="109"/>
      <c r="F1" s="109"/>
      <c r="G1" s="109"/>
      <c r="H1" s="109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</row>
    <row r="2" spans="1:43" ht="62.25" customHeight="1" x14ac:dyDescent="0.35">
      <c r="A2" s="2" t="s">
        <v>0</v>
      </c>
      <c r="B2" s="3" t="s">
        <v>1</v>
      </c>
      <c r="C2" s="4" t="s">
        <v>2</v>
      </c>
      <c r="D2" s="43" t="s">
        <v>306</v>
      </c>
      <c r="E2" s="110" t="s">
        <v>308</v>
      </c>
      <c r="F2" s="111"/>
      <c r="G2" s="111"/>
      <c r="H2" s="112"/>
      <c r="I2" s="86" t="s">
        <v>3</v>
      </c>
      <c r="J2" s="5" t="s">
        <v>4</v>
      </c>
      <c r="K2" s="134" t="s">
        <v>5</v>
      </c>
      <c r="L2" s="98"/>
      <c r="M2" s="135" t="s">
        <v>6</v>
      </c>
      <c r="N2" s="136"/>
      <c r="O2" s="148" t="s">
        <v>7</v>
      </c>
      <c r="P2" s="149"/>
      <c r="Q2" s="174" t="s">
        <v>8</v>
      </c>
      <c r="R2" s="175"/>
      <c r="S2" s="199" t="s">
        <v>9</v>
      </c>
      <c r="T2" s="200"/>
      <c r="U2" s="212" t="s">
        <v>10</v>
      </c>
      <c r="V2" s="213"/>
      <c r="W2" s="223" t="s">
        <v>11</v>
      </c>
      <c r="X2" s="224"/>
      <c r="Y2" s="230" t="s">
        <v>12</v>
      </c>
      <c r="Z2" s="231"/>
      <c r="AA2" s="242" t="s">
        <v>13</v>
      </c>
      <c r="AB2" s="243"/>
      <c r="AC2" s="256" t="s">
        <v>14</v>
      </c>
      <c r="AD2" s="257"/>
      <c r="AE2" s="270" t="s">
        <v>15</v>
      </c>
      <c r="AF2" s="271"/>
      <c r="AG2" s="284" t="s">
        <v>16</v>
      </c>
      <c r="AH2" s="285"/>
      <c r="AI2" s="294" t="s">
        <v>17</v>
      </c>
      <c r="AJ2" s="295"/>
      <c r="AK2" s="309" t="s">
        <v>18</v>
      </c>
      <c r="AL2" s="310"/>
      <c r="AM2" s="104" t="s">
        <v>19</v>
      </c>
      <c r="AN2" s="106" t="s">
        <v>20</v>
      </c>
      <c r="AO2" s="78" t="s">
        <v>21</v>
      </c>
      <c r="AP2" s="78" t="s">
        <v>22</v>
      </c>
      <c r="AQ2" s="2" t="s">
        <v>23</v>
      </c>
    </row>
    <row r="3" spans="1:43" x14ac:dyDescent="0.35">
      <c r="A3" s="8"/>
      <c r="B3" s="9"/>
      <c r="C3" s="8"/>
      <c r="D3" s="10"/>
      <c r="E3" s="11" t="s">
        <v>24</v>
      </c>
      <c r="F3" s="12" t="s">
        <v>25</v>
      </c>
      <c r="G3" s="13" t="s">
        <v>26</v>
      </c>
      <c r="H3" s="14" t="s">
        <v>27</v>
      </c>
      <c r="I3" s="10"/>
      <c r="J3" s="15"/>
      <c r="K3" s="99" t="s">
        <v>28</v>
      </c>
      <c r="L3" s="99" t="s">
        <v>29</v>
      </c>
      <c r="M3" s="137" t="s">
        <v>28</v>
      </c>
      <c r="N3" s="137" t="s">
        <v>29</v>
      </c>
      <c r="O3" s="150" t="s">
        <v>28</v>
      </c>
      <c r="P3" s="150" t="s">
        <v>29</v>
      </c>
      <c r="Q3" s="176" t="s">
        <v>28</v>
      </c>
      <c r="R3" s="176" t="s">
        <v>29</v>
      </c>
      <c r="S3" s="201" t="s">
        <v>28</v>
      </c>
      <c r="T3" s="201" t="s">
        <v>29</v>
      </c>
      <c r="U3" s="214" t="s">
        <v>28</v>
      </c>
      <c r="V3" s="214" t="s">
        <v>29</v>
      </c>
      <c r="W3" s="145" t="s">
        <v>28</v>
      </c>
      <c r="X3" s="145" t="s">
        <v>29</v>
      </c>
      <c r="Y3" s="232" t="s">
        <v>28</v>
      </c>
      <c r="Z3" s="233" t="s">
        <v>29</v>
      </c>
      <c r="AA3" s="244" t="s">
        <v>28</v>
      </c>
      <c r="AB3" s="244" t="s">
        <v>29</v>
      </c>
      <c r="AC3" s="258" t="s">
        <v>28</v>
      </c>
      <c r="AD3" s="258" t="s">
        <v>29</v>
      </c>
      <c r="AE3" s="272" t="s">
        <v>28</v>
      </c>
      <c r="AF3" s="272" t="s">
        <v>29</v>
      </c>
      <c r="AG3" s="286" t="s">
        <v>28</v>
      </c>
      <c r="AH3" s="286" t="s">
        <v>29</v>
      </c>
      <c r="AI3" s="296" t="s">
        <v>28</v>
      </c>
      <c r="AJ3" s="296" t="s">
        <v>29</v>
      </c>
      <c r="AK3" s="311" t="s">
        <v>28</v>
      </c>
      <c r="AL3" s="311" t="s">
        <v>29</v>
      </c>
      <c r="AM3" s="105"/>
      <c r="AN3" s="107"/>
      <c r="AO3" s="83"/>
      <c r="AP3" s="79"/>
      <c r="AQ3" s="10"/>
    </row>
    <row r="4" spans="1:43" x14ac:dyDescent="0.35">
      <c r="A4" s="17">
        <v>1</v>
      </c>
      <c r="B4" s="18" t="s">
        <v>30</v>
      </c>
      <c r="C4" s="19" t="s">
        <v>31</v>
      </c>
      <c r="D4" s="20"/>
      <c r="E4" s="20"/>
      <c r="F4" s="21"/>
      <c r="G4" s="22"/>
      <c r="H4" s="23"/>
      <c r="I4" s="20"/>
      <c r="J4" s="23">
        <f t="shared" ref="J4:J74" si="0">D4+H4</f>
        <v>0</v>
      </c>
      <c r="K4" s="100"/>
      <c r="L4" s="100">
        <f>I4*K4</f>
        <v>0</v>
      </c>
      <c r="M4" s="138"/>
      <c r="N4" s="138">
        <f>I4*M4</f>
        <v>0</v>
      </c>
      <c r="O4" s="151"/>
      <c r="P4" s="151">
        <f>I4*O4</f>
        <v>0</v>
      </c>
      <c r="Q4" s="177"/>
      <c r="R4" s="177">
        <f t="shared" ref="R4:R69" si="1">I4*Q4</f>
        <v>0</v>
      </c>
      <c r="S4" s="202"/>
      <c r="T4" s="202">
        <f t="shared" ref="T4:T69" si="2">I4*S4</f>
        <v>0</v>
      </c>
      <c r="U4" s="215"/>
      <c r="V4" s="215">
        <f t="shared" ref="V4:V69" si="3">I4*U4</f>
        <v>0</v>
      </c>
      <c r="W4" s="146"/>
      <c r="X4" s="146">
        <f t="shared" ref="X4:X67" si="4">I4*W4</f>
        <v>0</v>
      </c>
      <c r="Y4" s="234"/>
      <c r="Z4" s="233">
        <f t="shared" ref="Z4:Z69" si="5">I4*Y4</f>
        <v>0</v>
      </c>
      <c r="AA4" s="245"/>
      <c r="AB4" s="245">
        <f t="shared" ref="AB4:AB69" si="6">I4*AA4</f>
        <v>0</v>
      </c>
      <c r="AC4" s="259"/>
      <c r="AD4" s="259">
        <f t="shared" ref="AD4:AD69" si="7">I4*AC4</f>
        <v>0</v>
      </c>
      <c r="AE4" s="273"/>
      <c r="AF4" s="273">
        <f t="shared" ref="AF4:AF69" si="8">I4*AE4</f>
        <v>0</v>
      </c>
      <c r="AG4" s="287"/>
      <c r="AH4" s="287">
        <f t="shared" ref="AH4:AH69" si="9">I4*AG4</f>
        <v>0</v>
      </c>
      <c r="AI4" s="297"/>
      <c r="AJ4" s="297">
        <f t="shared" ref="AJ4:AJ69" si="10">I4*AI4</f>
        <v>0</v>
      </c>
      <c r="AK4" s="312"/>
      <c r="AL4" s="312">
        <f t="shared" ref="AL4:AL69" si="11">I4*AK4</f>
        <v>0</v>
      </c>
      <c r="AM4" s="24">
        <f t="shared" ref="AM4:AN40" si="12">K4+M4+O4+Q4+S4+U4+W4+Y4+AA4+AC4+AE4+AG4+AI4+AK4</f>
        <v>0</v>
      </c>
      <c r="AN4" s="15">
        <f t="shared" si="12"/>
        <v>0</v>
      </c>
      <c r="AO4" s="23">
        <f t="shared" ref="AO4:AO74" si="13">J4-AM4</f>
        <v>0</v>
      </c>
      <c r="AP4" s="23">
        <f t="shared" ref="AP4:AP74" si="14">I4*AO4</f>
        <v>0</v>
      </c>
      <c r="AQ4" s="20"/>
    </row>
    <row r="5" spans="1:43" x14ac:dyDescent="0.35">
      <c r="A5" s="19"/>
      <c r="B5" s="18"/>
      <c r="C5" s="19"/>
      <c r="D5" s="25">
        <v>4</v>
      </c>
      <c r="E5" s="25"/>
      <c r="F5" s="21"/>
      <c r="G5" s="22"/>
      <c r="H5" s="23"/>
      <c r="I5" s="25">
        <v>60</v>
      </c>
      <c r="J5" s="23">
        <f t="shared" si="0"/>
        <v>4</v>
      </c>
      <c r="K5" s="100"/>
      <c r="L5" s="100">
        <f t="shared" ref="L5:L87" si="15">I5*K5</f>
        <v>0</v>
      </c>
      <c r="M5" s="138">
        <v>1</v>
      </c>
      <c r="N5" s="138">
        <f t="shared" ref="N5:N87" si="16">I5*M5</f>
        <v>60</v>
      </c>
      <c r="O5" s="151">
        <v>1</v>
      </c>
      <c r="P5" s="151">
        <f t="shared" ref="P5:P87" si="17">I5*O5</f>
        <v>60</v>
      </c>
      <c r="Q5" s="177"/>
      <c r="R5" s="177">
        <f t="shared" si="1"/>
        <v>0</v>
      </c>
      <c r="S5" s="202"/>
      <c r="T5" s="202">
        <f t="shared" si="2"/>
        <v>0</v>
      </c>
      <c r="U5" s="215"/>
      <c r="V5" s="215">
        <f t="shared" si="3"/>
        <v>0</v>
      </c>
      <c r="W5" s="146"/>
      <c r="X5" s="146">
        <f t="shared" si="4"/>
        <v>0</v>
      </c>
      <c r="Y5" s="234"/>
      <c r="Z5" s="233">
        <f t="shared" si="5"/>
        <v>0</v>
      </c>
      <c r="AA5" s="245"/>
      <c r="AB5" s="245">
        <f t="shared" si="6"/>
        <v>0</v>
      </c>
      <c r="AC5" s="259"/>
      <c r="AD5" s="259">
        <f t="shared" si="7"/>
        <v>0</v>
      </c>
      <c r="AE5" s="273"/>
      <c r="AF5" s="273">
        <f t="shared" si="8"/>
        <v>0</v>
      </c>
      <c r="AG5" s="287"/>
      <c r="AH5" s="287">
        <f t="shared" si="9"/>
        <v>0</v>
      </c>
      <c r="AI5" s="297"/>
      <c r="AJ5" s="297">
        <f t="shared" si="10"/>
        <v>0</v>
      </c>
      <c r="AK5" s="312"/>
      <c r="AL5" s="312">
        <f t="shared" si="11"/>
        <v>0</v>
      </c>
      <c r="AM5" s="24">
        <f t="shared" si="12"/>
        <v>2</v>
      </c>
      <c r="AN5" s="15">
        <f t="shared" si="12"/>
        <v>120</v>
      </c>
      <c r="AO5" s="23">
        <f t="shared" si="13"/>
        <v>2</v>
      </c>
      <c r="AP5" s="23">
        <f t="shared" si="14"/>
        <v>120</v>
      </c>
      <c r="AQ5" s="20"/>
    </row>
    <row r="6" spans="1:43" x14ac:dyDescent="0.35">
      <c r="A6" s="19"/>
      <c r="B6" s="18"/>
      <c r="C6" s="19"/>
      <c r="D6" s="25">
        <v>12</v>
      </c>
      <c r="E6" s="25"/>
      <c r="F6" s="21"/>
      <c r="G6" s="22"/>
      <c r="H6" s="23"/>
      <c r="I6" s="25">
        <v>60</v>
      </c>
      <c r="J6" s="23">
        <f t="shared" si="0"/>
        <v>12</v>
      </c>
      <c r="K6" s="100">
        <v>4</v>
      </c>
      <c r="L6" s="100">
        <f t="shared" si="15"/>
        <v>240</v>
      </c>
      <c r="M6" s="138"/>
      <c r="N6" s="138">
        <f t="shared" si="16"/>
        <v>0</v>
      </c>
      <c r="O6" s="151"/>
      <c r="P6" s="151">
        <f t="shared" si="17"/>
        <v>0</v>
      </c>
      <c r="Q6" s="177"/>
      <c r="R6" s="177">
        <f t="shared" si="1"/>
        <v>0</v>
      </c>
      <c r="S6" s="202"/>
      <c r="T6" s="202">
        <f t="shared" si="2"/>
        <v>0</v>
      </c>
      <c r="U6" s="215"/>
      <c r="V6" s="215">
        <f t="shared" si="3"/>
        <v>0</v>
      </c>
      <c r="W6" s="146"/>
      <c r="X6" s="146">
        <f t="shared" si="4"/>
        <v>0</v>
      </c>
      <c r="Y6" s="234"/>
      <c r="Z6" s="233">
        <f t="shared" si="5"/>
        <v>0</v>
      </c>
      <c r="AA6" s="245"/>
      <c r="AB6" s="245">
        <f t="shared" si="6"/>
        <v>0</v>
      </c>
      <c r="AC6" s="259"/>
      <c r="AD6" s="259">
        <f t="shared" si="7"/>
        <v>0</v>
      </c>
      <c r="AE6" s="273"/>
      <c r="AF6" s="273">
        <f t="shared" si="8"/>
        <v>0</v>
      </c>
      <c r="AG6" s="287"/>
      <c r="AH6" s="287">
        <f t="shared" si="9"/>
        <v>0</v>
      </c>
      <c r="AI6" s="297"/>
      <c r="AJ6" s="297">
        <f t="shared" si="10"/>
        <v>0</v>
      </c>
      <c r="AK6" s="312"/>
      <c r="AL6" s="312">
        <f t="shared" si="11"/>
        <v>0</v>
      </c>
      <c r="AM6" s="24">
        <f t="shared" si="12"/>
        <v>4</v>
      </c>
      <c r="AN6" s="15">
        <f t="shared" si="12"/>
        <v>240</v>
      </c>
      <c r="AO6" s="23">
        <f t="shared" si="13"/>
        <v>8</v>
      </c>
      <c r="AP6" s="23">
        <f t="shared" si="14"/>
        <v>480</v>
      </c>
      <c r="AQ6" s="20"/>
    </row>
    <row r="7" spans="1:43" x14ac:dyDescent="0.35">
      <c r="A7" s="17">
        <v>2</v>
      </c>
      <c r="B7" s="18" t="s">
        <v>32</v>
      </c>
      <c r="C7" s="19" t="s">
        <v>31</v>
      </c>
      <c r="D7" s="20"/>
      <c r="E7" s="20"/>
      <c r="F7" s="21"/>
      <c r="G7" s="22"/>
      <c r="H7" s="23"/>
      <c r="I7" s="20"/>
      <c r="J7" s="23">
        <f t="shared" si="0"/>
        <v>0</v>
      </c>
      <c r="K7" s="100"/>
      <c r="L7" s="100">
        <f t="shared" si="15"/>
        <v>0</v>
      </c>
      <c r="M7" s="138"/>
      <c r="N7" s="138">
        <f t="shared" si="16"/>
        <v>0</v>
      </c>
      <c r="O7" s="151"/>
      <c r="P7" s="151">
        <f t="shared" si="17"/>
        <v>0</v>
      </c>
      <c r="Q7" s="177"/>
      <c r="R7" s="177">
        <f t="shared" si="1"/>
        <v>0</v>
      </c>
      <c r="S7" s="202"/>
      <c r="T7" s="202">
        <f t="shared" si="2"/>
        <v>0</v>
      </c>
      <c r="U7" s="215"/>
      <c r="V7" s="215">
        <f t="shared" si="3"/>
        <v>0</v>
      </c>
      <c r="W7" s="146"/>
      <c r="X7" s="146">
        <f t="shared" si="4"/>
        <v>0</v>
      </c>
      <c r="Y7" s="234"/>
      <c r="Z7" s="233">
        <f t="shared" si="5"/>
        <v>0</v>
      </c>
      <c r="AA7" s="245"/>
      <c r="AB7" s="245">
        <f t="shared" si="6"/>
        <v>0</v>
      </c>
      <c r="AC7" s="259"/>
      <c r="AD7" s="259">
        <f t="shared" si="7"/>
        <v>0</v>
      </c>
      <c r="AE7" s="273"/>
      <c r="AF7" s="273">
        <f t="shared" si="8"/>
        <v>0</v>
      </c>
      <c r="AG7" s="287"/>
      <c r="AH7" s="287">
        <f t="shared" si="9"/>
        <v>0</v>
      </c>
      <c r="AI7" s="297"/>
      <c r="AJ7" s="297">
        <f t="shared" si="10"/>
        <v>0</v>
      </c>
      <c r="AK7" s="312"/>
      <c r="AL7" s="312">
        <f t="shared" si="11"/>
        <v>0</v>
      </c>
      <c r="AM7" s="24">
        <f t="shared" si="12"/>
        <v>0</v>
      </c>
      <c r="AN7" s="15">
        <f t="shared" si="12"/>
        <v>0</v>
      </c>
      <c r="AO7" s="23">
        <f t="shared" si="13"/>
        <v>0</v>
      </c>
      <c r="AP7" s="23">
        <f t="shared" si="14"/>
        <v>0</v>
      </c>
      <c r="AQ7" s="20"/>
    </row>
    <row r="8" spans="1:43" x14ac:dyDescent="0.35">
      <c r="A8" s="19"/>
      <c r="B8" s="18"/>
      <c r="C8" s="19"/>
      <c r="D8" s="25">
        <v>0</v>
      </c>
      <c r="E8" s="25"/>
      <c r="F8" s="21"/>
      <c r="G8" s="22"/>
      <c r="H8" s="23"/>
      <c r="I8" s="25">
        <v>20</v>
      </c>
      <c r="J8" s="23">
        <f t="shared" si="0"/>
        <v>0</v>
      </c>
      <c r="K8" s="100"/>
      <c r="L8" s="100">
        <f t="shared" si="15"/>
        <v>0</v>
      </c>
      <c r="M8" s="138"/>
      <c r="N8" s="138">
        <f t="shared" si="16"/>
        <v>0</v>
      </c>
      <c r="O8" s="151"/>
      <c r="P8" s="151">
        <f t="shared" si="17"/>
        <v>0</v>
      </c>
      <c r="Q8" s="177"/>
      <c r="R8" s="177">
        <f t="shared" si="1"/>
        <v>0</v>
      </c>
      <c r="S8" s="202"/>
      <c r="T8" s="202">
        <f t="shared" si="2"/>
        <v>0</v>
      </c>
      <c r="U8" s="215"/>
      <c r="V8" s="215">
        <f t="shared" si="3"/>
        <v>0</v>
      </c>
      <c r="W8" s="146"/>
      <c r="X8" s="146">
        <f t="shared" si="4"/>
        <v>0</v>
      </c>
      <c r="Y8" s="234"/>
      <c r="Z8" s="233">
        <f t="shared" si="5"/>
        <v>0</v>
      </c>
      <c r="AA8" s="245"/>
      <c r="AB8" s="245">
        <f t="shared" si="6"/>
        <v>0</v>
      </c>
      <c r="AC8" s="259"/>
      <c r="AD8" s="259">
        <f t="shared" si="7"/>
        <v>0</v>
      </c>
      <c r="AE8" s="273"/>
      <c r="AF8" s="273">
        <f t="shared" si="8"/>
        <v>0</v>
      </c>
      <c r="AG8" s="287"/>
      <c r="AH8" s="287">
        <f t="shared" si="9"/>
        <v>0</v>
      </c>
      <c r="AI8" s="297"/>
      <c r="AJ8" s="297">
        <f t="shared" si="10"/>
        <v>0</v>
      </c>
      <c r="AK8" s="312"/>
      <c r="AL8" s="312">
        <f t="shared" si="11"/>
        <v>0</v>
      </c>
      <c r="AM8" s="24">
        <f t="shared" si="12"/>
        <v>0</v>
      </c>
      <c r="AN8" s="15">
        <f t="shared" si="12"/>
        <v>0</v>
      </c>
      <c r="AO8" s="23">
        <f t="shared" si="13"/>
        <v>0</v>
      </c>
      <c r="AP8" s="23">
        <f t="shared" si="14"/>
        <v>0</v>
      </c>
      <c r="AQ8" s="20"/>
    </row>
    <row r="9" spans="1:43" x14ac:dyDescent="0.35">
      <c r="A9" s="19"/>
      <c r="B9" s="18"/>
      <c r="C9" s="19"/>
      <c r="D9" s="25">
        <v>21</v>
      </c>
      <c r="E9" s="25"/>
      <c r="F9" s="21"/>
      <c r="G9" s="22"/>
      <c r="H9" s="23"/>
      <c r="I9" s="25">
        <v>22</v>
      </c>
      <c r="J9" s="23">
        <f t="shared" si="0"/>
        <v>21</v>
      </c>
      <c r="K9" s="100"/>
      <c r="L9" s="100">
        <f t="shared" si="15"/>
        <v>0</v>
      </c>
      <c r="M9" s="138"/>
      <c r="N9" s="138">
        <f t="shared" si="16"/>
        <v>0</v>
      </c>
      <c r="O9" s="151">
        <v>1</v>
      </c>
      <c r="P9" s="151">
        <f t="shared" si="17"/>
        <v>22</v>
      </c>
      <c r="Q9" s="177"/>
      <c r="R9" s="177">
        <f t="shared" si="1"/>
        <v>0</v>
      </c>
      <c r="S9" s="202"/>
      <c r="T9" s="202">
        <f t="shared" si="2"/>
        <v>0</v>
      </c>
      <c r="U9" s="215"/>
      <c r="V9" s="215">
        <f t="shared" si="3"/>
        <v>0</v>
      </c>
      <c r="W9" s="146"/>
      <c r="X9" s="146">
        <f t="shared" si="4"/>
        <v>0</v>
      </c>
      <c r="Y9" s="234"/>
      <c r="Z9" s="233">
        <f t="shared" si="5"/>
        <v>0</v>
      </c>
      <c r="AA9" s="245"/>
      <c r="AB9" s="245">
        <f t="shared" si="6"/>
        <v>0</v>
      </c>
      <c r="AC9" s="259"/>
      <c r="AD9" s="259">
        <f t="shared" si="7"/>
        <v>0</v>
      </c>
      <c r="AE9" s="273"/>
      <c r="AF9" s="273">
        <f t="shared" si="8"/>
        <v>0</v>
      </c>
      <c r="AG9" s="287"/>
      <c r="AH9" s="287">
        <f t="shared" si="9"/>
        <v>0</v>
      </c>
      <c r="AI9" s="297"/>
      <c r="AJ9" s="297">
        <f t="shared" si="10"/>
        <v>0</v>
      </c>
      <c r="AK9" s="312"/>
      <c r="AL9" s="312">
        <f t="shared" si="11"/>
        <v>0</v>
      </c>
      <c r="AM9" s="24">
        <f t="shared" si="12"/>
        <v>1</v>
      </c>
      <c r="AN9" s="15">
        <f t="shared" si="12"/>
        <v>22</v>
      </c>
      <c r="AO9" s="23">
        <f t="shared" si="13"/>
        <v>20</v>
      </c>
      <c r="AP9" s="23">
        <f t="shared" si="14"/>
        <v>440</v>
      </c>
      <c r="AQ9" s="20"/>
    </row>
    <row r="10" spans="1:43" x14ac:dyDescent="0.35">
      <c r="A10" s="17">
        <v>3</v>
      </c>
      <c r="B10" s="18" t="s">
        <v>33</v>
      </c>
      <c r="C10" s="19" t="s">
        <v>31</v>
      </c>
      <c r="D10" s="20"/>
      <c r="E10" s="20"/>
      <c r="F10" s="21"/>
      <c r="G10" s="22"/>
      <c r="H10" s="23"/>
      <c r="I10" s="20"/>
      <c r="J10" s="23">
        <f t="shared" si="0"/>
        <v>0</v>
      </c>
      <c r="K10" s="100"/>
      <c r="L10" s="100">
        <f t="shared" si="15"/>
        <v>0</v>
      </c>
      <c r="M10" s="138"/>
      <c r="N10" s="138">
        <f t="shared" si="16"/>
        <v>0</v>
      </c>
      <c r="O10" s="151"/>
      <c r="P10" s="151">
        <f t="shared" si="17"/>
        <v>0</v>
      </c>
      <c r="Q10" s="177"/>
      <c r="R10" s="177">
        <f t="shared" si="1"/>
        <v>0</v>
      </c>
      <c r="S10" s="202"/>
      <c r="T10" s="202">
        <f t="shared" si="2"/>
        <v>0</v>
      </c>
      <c r="U10" s="215"/>
      <c r="V10" s="215">
        <f t="shared" si="3"/>
        <v>0</v>
      </c>
      <c r="W10" s="146"/>
      <c r="X10" s="146">
        <f t="shared" si="4"/>
        <v>0</v>
      </c>
      <c r="Y10" s="234"/>
      <c r="Z10" s="233">
        <f t="shared" si="5"/>
        <v>0</v>
      </c>
      <c r="AA10" s="245"/>
      <c r="AB10" s="245">
        <f t="shared" si="6"/>
        <v>0</v>
      </c>
      <c r="AC10" s="259"/>
      <c r="AD10" s="259">
        <f t="shared" si="7"/>
        <v>0</v>
      </c>
      <c r="AE10" s="273"/>
      <c r="AF10" s="273">
        <f t="shared" si="8"/>
        <v>0</v>
      </c>
      <c r="AG10" s="287"/>
      <c r="AH10" s="287">
        <f t="shared" si="9"/>
        <v>0</v>
      </c>
      <c r="AI10" s="297"/>
      <c r="AJ10" s="297">
        <f t="shared" si="10"/>
        <v>0</v>
      </c>
      <c r="AK10" s="312"/>
      <c r="AL10" s="312">
        <f t="shared" si="11"/>
        <v>0</v>
      </c>
      <c r="AM10" s="24">
        <f t="shared" si="12"/>
        <v>0</v>
      </c>
      <c r="AN10" s="15">
        <f t="shared" si="12"/>
        <v>0</v>
      </c>
      <c r="AO10" s="23">
        <f t="shared" si="13"/>
        <v>0</v>
      </c>
      <c r="AP10" s="23">
        <f t="shared" si="14"/>
        <v>0</v>
      </c>
      <c r="AQ10" s="20"/>
    </row>
    <row r="11" spans="1:43" x14ac:dyDescent="0.35">
      <c r="A11" s="19"/>
      <c r="B11" s="18"/>
      <c r="C11" s="19"/>
      <c r="D11" s="25">
        <v>0</v>
      </c>
      <c r="E11" s="25"/>
      <c r="F11" s="21"/>
      <c r="G11" s="22"/>
      <c r="H11" s="23"/>
      <c r="I11" s="25">
        <v>40</v>
      </c>
      <c r="J11" s="23">
        <f t="shared" si="0"/>
        <v>0</v>
      </c>
      <c r="K11" s="100"/>
      <c r="L11" s="100">
        <f t="shared" si="15"/>
        <v>0</v>
      </c>
      <c r="M11" s="138"/>
      <c r="N11" s="138">
        <f t="shared" si="16"/>
        <v>0</v>
      </c>
      <c r="O11" s="151"/>
      <c r="P11" s="151">
        <f t="shared" si="17"/>
        <v>0</v>
      </c>
      <c r="Q11" s="177"/>
      <c r="R11" s="177">
        <f t="shared" si="1"/>
        <v>0</v>
      </c>
      <c r="S11" s="202"/>
      <c r="T11" s="202">
        <f t="shared" si="2"/>
        <v>0</v>
      </c>
      <c r="U11" s="215"/>
      <c r="V11" s="215">
        <f t="shared" si="3"/>
        <v>0</v>
      </c>
      <c r="W11" s="146"/>
      <c r="X11" s="146">
        <f t="shared" si="4"/>
        <v>0</v>
      </c>
      <c r="Y11" s="234"/>
      <c r="Z11" s="233">
        <f t="shared" si="5"/>
        <v>0</v>
      </c>
      <c r="AA11" s="245"/>
      <c r="AB11" s="245">
        <f t="shared" si="6"/>
        <v>0</v>
      </c>
      <c r="AC11" s="259"/>
      <c r="AD11" s="259">
        <f t="shared" si="7"/>
        <v>0</v>
      </c>
      <c r="AE11" s="273"/>
      <c r="AF11" s="273">
        <f t="shared" si="8"/>
        <v>0</v>
      </c>
      <c r="AG11" s="287"/>
      <c r="AH11" s="287">
        <f t="shared" si="9"/>
        <v>0</v>
      </c>
      <c r="AI11" s="297"/>
      <c r="AJ11" s="297">
        <f t="shared" si="10"/>
        <v>0</v>
      </c>
      <c r="AK11" s="312"/>
      <c r="AL11" s="312">
        <f t="shared" si="11"/>
        <v>0</v>
      </c>
      <c r="AM11" s="24">
        <f t="shared" si="12"/>
        <v>0</v>
      </c>
      <c r="AN11" s="15">
        <f t="shared" si="12"/>
        <v>0</v>
      </c>
      <c r="AO11" s="23">
        <f t="shared" si="13"/>
        <v>0</v>
      </c>
      <c r="AP11" s="23">
        <f t="shared" si="14"/>
        <v>0</v>
      </c>
      <c r="AQ11" s="20"/>
    </row>
    <row r="12" spans="1:43" x14ac:dyDescent="0.35">
      <c r="A12" s="19"/>
      <c r="B12" s="18"/>
      <c r="C12" s="19"/>
      <c r="D12" s="25">
        <v>21</v>
      </c>
      <c r="E12" s="25"/>
      <c r="F12" s="21"/>
      <c r="G12" s="22"/>
      <c r="H12" s="23"/>
      <c r="I12" s="25">
        <v>40</v>
      </c>
      <c r="J12" s="23">
        <f t="shared" si="0"/>
        <v>21</v>
      </c>
      <c r="K12" s="100"/>
      <c r="L12" s="100">
        <f t="shared" si="15"/>
        <v>0</v>
      </c>
      <c r="M12" s="138"/>
      <c r="N12" s="138">
        <f t="shared" si="16"/>
        <v>0</v>
      </c>
      <c r="O12" s="151">
        <f>7+1</f>
        <v>8</v>
      </c>
      <c r="P12" s="151">
        <f t="shared" si="17"/>
        <v>320</v>
      </c>
      <c r="Q12" s="177"/>
      <c r="R12" s="177">
        <f t="shared" si="1"/>
        <v>0</v>
      </c>
      <c r="S12" s="202"/>
      <c r="T12" s="202">
        <f t="shared" si="2"/>
        <v>0</v>
      </c>
      <c r="U12" s="215"/>
      <c r="V12" s="215">
        <f t="shared" si="3"/>
        <v>0</v>
      </c>
      <c r="W12" s="146"/>
      <c r="X12" s="146">
        <f t="shared" si="4"/>
        <v>0</v>
      </c>
      <c r="Y12" s="234"/>
      <c r="Z12" s="233">
        <f t="shared" si="5"/>
        <v>0</v>
      </c>
      <c r="AA12" s="245"/>
      <c r="AB12" s="245">
        <f t="shared" si="6"/>
        <v>0</v>
      </c>
      <c r="AC12" s="259">
        <v>1</v>
      </c>
      <c r="AD12" s="259">
        <f t="shared" si="7"/>
        <v>40</v>
      </c>
      <c r="AE12" s="273"/>
      <c r="AF12" s="273">
        <f t="shared" si="8"/>
        <v>0</v>
      </c>
      <c r="AG12" s="287"/>
      <c r="AH12" s="287">
        <f t="shared" si="9"/>
        <v>0</v>
      </c>
      <c r="AI12" s="297"/>
      <c r="AJ12" s="297">
        <f t="shared" si="10"/>
        <v>0</v>
      </c>
      <c r="AK12" s="312"/>
      <c r="AL12" s="312">
        <f t="shared" si="11"/>
        <v>0</v>
      </c>
      <c r="AM12" s="24">
        <f t="shared" si="12"/>
        <v>9</v>
      </c>
      <c r="AN12" s="15">
        <f t="shared" si="12"/>
        <v>360</v>
      </c>
      <c r="AO12" s="23">
        <f t="shared" si="13"/>
        <v>12</v>
      </c>
      <c r="AP12" s="23">
        <f t="shared" si="14"/>
        <v>480</v>
      </c>
      <c r="AQ12" s="20"/>
    </row>
    <row r="13" spans="1:43" x14ac:dyDescent="0.35">
      <c r="A13" s="17">
        <v>4</v>
      </c>
      <c r="B13" s="18" t="s">
        <v>34</v>
      </c>
      <c r="C13" s="19" t="s">
        <v>35</v>
      </c>
      <c r="D13" s="20"/>
      <c r="E13" s="20"/>
      <c r="F13" s="21"/>
      <c r="G13" s="22"/>
      <c r="H13" s="23"/>
      <c r="I13" s="20"/>
      <c r="J13" s="23">
        <f t="shared" si="0"/>
        <v>0</v>
      </c>
      <c r="K13" s="100"/>
      <c r="L13" s="100">
        <f t="shared" si="15"/>
        <v>0</v>
      </c>
      <c r="M13" s="138"/>
      <c r="N13" s="138">
        <f t="shared" si="16"/>
        <v>0</v>
      </c>
      <c r="O13" s="151"/>
      <c r="P13" s="151">
        <f t="shared" si="17"/>
        <v>0</v>
      </c>
      <c r="Q13" s="177"/>
      <c r="R13" s="177">
        <f t="shared" si="1"/>
        <v>0</v>
      </c>
      <c r="S13" s="202"/>
      <c r="T13" s="202">
        <f t="shared" si="2"/>
        <v>0</v>
      </c>
      <c r="U13" s="215"/>
      <c r="V13" s="215">
        <f t="shared" si="3"/>
        <v>0</v>
      </c>
      <c r="W13" s="146"/>
      <c r="X13" s="146">
        <f t="shared" si="4"/>
        <v>0</v>
      </c>
      <c r="Y13" s="234"/>
      <c r="Z13" s="233">
        <f t="shared" si="5"/>
        <v>0</v>
      </c>
      <c r="AA13" s="245"/>
      <c r="AB13" s="245">
        <f t="shared" si="6"/>
        <v>0</v>
      </c>
      <c r="AC13" s="259"/>
      <c r="AD13" s="259">
        <f t="shared" si="7"/>
        <v>0</v>
      </c>
      <c r="AE13" s="273"/>
      <c r="AF13" s="273">
        <f t="shared" si="8"/>
        <v>0</v>
      </c>
      <c r="AG13" s="287"/>
      <c r="AH13" s="287">
        <f t="shared" si="9"/>
        <v>0</v>
      </c>
      <c r="AI13" s="297"/>
      <c r="AJ13" s="297">
        <f t="shared" si="10"/>
        <v>0</v>
      </c>
      <c r="AK13" s="312"/>
      <c r="AL13" s="312">
        <f t="shared" si="11"/>
        <v>0</v>
      </c>
      <c r="AM13" s="24">
        <f t="shared" si="12"/>
        <v>0</v>
      </c>
      <c r="AN13" s="15">
        <f t="shared" si="12"/>
        <v>0</v>
      </c>
      <c r="AO13" s="23">
        <f t="shared" si="13"/>
        <v>0</v>
      </c>
      <c r="AP13" s="23">
        <f t="shared" si="14"/>
        <v>0</v>
      </c>
      <c r="AQ13" s="20"/>
    </row>
    <row r="14" spans="1:43" x14ac:dyDescent="0.35">
      <c r="A14" s="19"/>
      <c r="B14" s="18"/>
      <c r="C14" s="19"/>
      <c r="D14" s="25">
        <v>28</v>
      </c>
      <c r="E14" s="25"/>
      <c r="F14" s="21"/>
      <c r="G14" s="22"/>
      <c r="H14" s="23"/>
      <c r="I14" s="25">
        <v>15</v>
      </c>
      <c r="J14" s="23">
        <f t="shared" si="0"/>
        <v>28</v>
      </c>
      <c r="K14" s="100"/>
      <c r="L14" s="100">
        <f t="shared" si="15"/>
        <v>0</v>
      </c>
      <c r="M14" s="138"/>
      <c r="N14" s="138">
        <f t="shared" si="16"/>
        <v>0</v>
      </c>
      <c r="O14" s="151">
        <f>2+1</f>
        <v>3</v>
      </c>
      <c r="P14" s="151">
        <f t="shared" si="17"/>
        <v>45</v>
      </c>
      <c r="Q14" s="177"/>
      <c r="R14" s="177">
        <f t="shared" si="1"/>
        <v>0</v>
      </c>
      <c r="S14" s="202"/>
      <c r="T14" s="202">
        <f t="shared" si="2"/>
        <v>0</v>
      </c>
      <c r="U14" s="215"/>
      <c r="V14" s="215">
        <f t="shared" si="3"/>
        <v>0</v>
      </c>
      <c r="W14" s="146"/>
      <c r="X14" s="146">
        <f t="shared" si="4"/>
        <v>0</v>
      </c>
      <c r="Y14" s="234"/>
      <c r="Z14" s="233">
        <f t="shared" si="5"/>
        <v>0</v>
      </c>
      <c r="AA14" s="245">
        <v>1</v>
      </c>
      <c r="AB14" s="245">
        <f t="shared" si="6"/>
        <v>15</v>
      </c>
      <c r="AC14" s="259"/>
      <c r="AD14" s="259">
        <f t="shared" si="7"/>
        <v>0</v>
      </c>
      <c r="AE14" s="273"/>
      <c r="AF14" s="273">
        <f t="shared" si="8"/>
        <v>0</v>
      </c>
      <c r="AG14" s="287"/>
      <c r="AH14" s="287">
        <f t="shared" si="9"/>
        <v>0</v>
      </c>
      <c r="AI14" s="297"/>
      <c r="AJ14" s="297">
        <f t="shared" si="10"/>
        <v>0</v>
      </c>
      <c r="AK14" s="312"/>
      <c r="AL14" s="312">
        <f t="shared" si="11"/>
        <v>0</v>
      </c>
      <c r="AM14" s="24">
        <f t="shared" si="12"/>
        <v>4</v>
      </c>
      <c r="AN14" s="15">
        <f t="shared" si="12"/>
        <v>60</v>
      </c>
      <c r="AO14" s="23">
        <f t="shared" si="13"/>
        <v>24</v>
      </c>
      <c r="AP14" s="23">
        <f t="shared" si="14"/>
        <v>360</v>
      </c>
      <c r="AQ14" s="20"/>
    </row>
    <row r="15" spans="1:43" ht="42" x14ac:dyDescent="0.35">
      <c r="A15" s="17">
        <v>5</v>
      </c>
      <c r="B15" s="18" t="s">
        <v>36</v>
      </c>
      <c r="C15" s="19" t="s">
        <v>37</v>
      </c>
      <c r="D15" s="20"/>
      <c r="E15" s="20"/>
      <c r="F15" s="21"/>
      <c r="G15" s="22"/>
      <c r="H15" s="23"/>
      <c r="I15" s="20"/>
      <c r="J15" s="23">
        <f t="shared" si="0"/>
        <v>0</v>
      </c>
      <c r="K15" s="100"/>
      <c r="L15" s="100">
        <f t="shared" si="15"/>
        <v>0</v>
      </c>
      <c r="M15" s="138"/>
      <c r="N15" s="138">
        <f t="shared" si="16"/>
        <v>0</v>
      </c>
      <c r="O15" s="151"/>
      <c r="P15" s="151">
        <f t="shared" si="17"/>
        <v>0</v>
      </c>
      <c r="Q15" s="177"/>
      <c r="R15" s="177">
        <f t="shared" si="1"/>
        <v>0</v>
      </c>
      <c r="S15" s="202"/>
      <c r="T15" s="202">
        <f t="shared" si="2"/>
        <v>0</v>
      </c>
      <c r="U15" s="215"/>
      <c r="V15" s="215">
        <f t="shared" si="3"/>
        <v>0</v>
      </c>
      <c r="W15" s="146"/>
      <c r="X15" s="146">
        <f t="shared" si="4"/>
        <v>0</v>
      </c>
      <c r="Y15" s="234"/>
      <c r="Z15" s="233">
        <f t="shared" si="5"/>
        <v>0</v>
      </c>
      <c r="AA15" s="245"/>
      <c r="AB15" s="245">
        <f t="shared" si="6"/>
        <v>0</v>
      </c>
      <c r="AC15" s="259"/>
      <c r="AD15" s="259">
        <f t="shared" si="7"/>
        <v>0</v>
      </c>
      <c r="AE15" s="273"/>
      <c r="AF15" s="273">
        <f t="shared" si="8"/>
        <v>0</v>
      </c>
      <c r="AG15" s="287"/>
      <c r="AH15" s="287">
        <f t="shared" si="9"/>
        <v>0</v>
      </c>
      <c r="AI15" s="297"/>
      <c r="AJ15" s="297">
        <f t="shared" si="10"/>
        <v>0</v>
      </c>
      <c r="AK15" s="312"/>
      <c r="AL15" s="312">
        <f t="shared" si="11"/>
        <v>0</v>
      </c>
      <c r="AM15" s="24">
        <f t="shared" si="12"/>
        <v>0</v>
      </c>
      <c r="AN15" s="15">
        <f t="shared" si="12"/>
        <v>0</v>
      </c>
      <c r="AO15" s="23">
        <f t="shared" si="13"/>
        <v>0</v>
      </c>
      <c r="AP15" s="23">
        <f t="shared" si="14"/>
        <v>0</v>
      </c>
      <c r="AQ15" s="20"/>
    </row>
    <row r="16" spans="1:43" x14ac:dyDescent="0.35">
      <c r="A16" s="19"/>
      <c r="B16" s="18"/>
      <c r="C16" s="19"/>
      <c r="D16" s="25">
        <v>701</v>
      </c>
      <c r="E16" s="25"/>
      <c r="F16" s="21"/>
      <c r="G16" s="22"/>
      <c r="H16" s="23"/>
      <c r="I16" s="25">
        <v>1</v>
      </c>
      <c r="J16" s="23">
        <f t="shared" si="0"/>
        <v>701</v>
      </c>
      <c r="K16" s="100"/>
      <c r="L16" s="100">
        <f t="shared" si="15"/>
        <v>0</v>
      </c>
      <c r="M16" s="138"/>
      <c r="N16" s="138">
        <f t="shared" si="16"/>
        <v>0</v>
      </c>
      <c r="O16" s="151"/>
      <c r="P16" s="151">
        <f t="shared" si="17"/>
        <v>0</v>
      </c>
      <c r="Q16" s="177"/>
      <c r="R16" s="177">
        <f t="shared" si="1"/>
        <v>0</v>
      </c>
      <c r="S16" s="202"/>
      <c r="T16" s="202">
        <f t="shared" si="2"/>
        <v>0</v>
      </c>
      <c r="U16" s="215"/>
      <c r="V16" s="215">
        <f t="shared" si="3"/>
        <v>0</v>
      </c>
      <c r="W16" s="146">
        <f>50</f>
        <v>50</v>
      </c>
      <c r="X16" s="146">
        <f t="shared" si="4"/>
        <v>50</v>
      </c>
      <c r="Y16" s="234"/>
      <c r="Z16" s="233">
        <f t="shared" si="5"/>
        <v>0</v>
      </c>
      <c r="AA16" s="245"/>
      <c r="AB16" s="245">
        <f t="shared" si="6"/>
        <v>0</v>
      </c>
      <c r="AC16" s="259"/>
      <c r="AD16" s="259">
        <f t="shared" si="7"/>
        <v>0</v>
      </c>
      <c r="AE16" s="273"/>
      <c r="AF16" s="273">
        <f t="shared" si="8"/>
        <v>0</v>
      </c>
      <c r="AG16" s="287"/>
      <c r="AH16" s="287">
        <f t="shared" si="9"/>
        <v>0</v>
      </c>
      <c r="AI16" s="297"/>
      <c r="AJ16" s="297">
        <f t="shared" si="10"/>
        <v>0</v>
      </c>
      <c r="AK16" s="312"/>
      <c r="AL16" s="312">
        <f t="shared" si="11"/>
        <v>0</v>
      </c>
      <c r="AM16" s="24">
        <f t="shared" si="12"/>
        <v>50</v>
      </c>
      <c r="AN16" s="15">
        <f t="shared" si="12"/>
        <v>50</v>
      </c>
      <c r="AO16" s="23">
        <f t="shared" si="13"/>
        <v>651</v>
      </c>
      <c r="AP16" s="23">
        <f t="shared" si="14"/>
        <v>651</v>
      </c>
      <c r="AQ16" s="20"/>
    </row>
    <row r="17" spans="1:43" x14ac:dyDescent="0.35">
      <c r="A17" s="19"/>
      <c r="B17" s="18"/>
      <c r="C17" s="19"/>
      <c r="D17" s="25">
        <v>1000</v>
      </c>
      <c r="E17" s="25"/>
      <c r="F17" s="21"/>
      <c r="G17" s="22"/>
      <c r="H17" s="23"/>
      <c r="I17" s="25">
        <v>1</v>
      </c>
      <c r="J17" s="23">
        <f t="shared" si="0"/>
        <v>1000</v>
      </c>
      <c r="K17" s="100"/>
      <c r="L17" s="100">
        <f t="shared" si="15"/>
        <v>0</v>
      </c>
      <c r="M17" s="138"/>
      <c r="N17" s="138">
        <f t="shared" si="16"/>
        <v>0</v>
      </c>
      <c r="O17" s="151"/>
      <c r="P17" s="151">
        <f t="shared" si="17"/>
        <v>0</v>
      </c>
      <c r="Q17" s="177"/>
      <c r="R17" s="177">
        <f t="shared" si="1"/>
        <v>0</v>
      </c>
      <c r="S17" s="202"/>
      <c r="T17" s="202">
        <f t="shared" si="2"/>
        <v>0</v>
      </c>
      <c r="U17" s="215"/>
      <c r="V17" s="215">
        <f t="shared" si="3"/>
        <v>0</v>
      </c>
      <c r="W17" s="146"/>
      <c r="X17" s="146">
        <f t="shared" si="4"/>
        <v>0</v>
      </c>
      <c r="Y17" s="234"/>
      <c r="Z17" s="233">
        <f t="shared" si="5"/>
        <v>0</v>
      </c>
      <c r="AA17" s="245"/>
      <c r="AB17" s="245">
        <f t="shared" si="6"/>
        <v>0</v>
      </c>
      <c r="AC17" s="259"/>
      <c r="AD17" s="259">
        <f t="shared" si="7"/>
        <v>0</v>
      </c>
      <c r="AE17" s="273"/>
      <c r="AF17" s="273">
        <f t="shared" si="8"/>
        <v>0</v>
      </c>
      <c r="AG17" s="287"/>
      <c r="AH17" s="287">
        <f t="shared" si="9"/>
        <v>0</v>
      </c>
      <c r="AI17" s="297"/>
      <c r="AJ17" s="297">
        <f t="shared" si="10"/>
        <v>0</v>
      </c>
      <c r="AK17" s="312"/>
      <c r="AL17" s="312">
        <f t="shared" si="11"/>
        <v>0</v>
      </c>
      <c r="AM17" s="24">
        <f t="shared" si="12"/>
        <v>0</v>
      </c>
      <c r="AN17" s="15">
        <f t="shared" si="12"/>
        <v>0</v>
      </c>
      <c r="AO17" s="23">
        <f t="shared" si="13"/>
        <v>1000</v>
      </c>
      <c r="AP17" s="23">
        <f t="shared" si="14"/>
        <v>1000</v>
      </c>
      <c r="AQ17" s="20"/>
    </row>
    <row r="18" spans="1:43" ht="42" x14ac:dyDescent="0.35">
      <c r="A18" s="17">
        <v>7</v>
      </c>
      <c r="B18" s="18" t="s">
        <v>39</v>
      </c>
      <c r="C18" s="19" t="s">
        <v>40</v>
      </c>
      <c r="D18" s="20"/>
      <c r="E18" s="20"/>
      <c r="F18" s="21"/>
      <c r="G18" s="22"/>
      <c r="H18" s="23"/>
      <c r="I18" s="20"/>
      <c r="J18" s="23">
        <f t="shared" si="0"/>
        <v>0</v>
      </c>
      <c r="K18" s="100"/>
      <c r="L18" s="100">
        <f t="shared" si="15"/>
        <v>0</v>
      </c>
      <c r="M18" s="138"/>
      <c r="N18" s="138">
        <f t="shared" si="16"/>
        <v>0</v>
      </c>
      <c r="O18" s="151"/>
      <c r="P18" s="151">
        <f t="shared" si="17"/>
        <v>0</v>
      </c>
      <c r="Q18" s="177"/>
      <c r="R18" s="177">
        <f t="shared" si="1"/>
        <v>0</v>
      </c>
      <c r="S18" s="202"/>
      <c r="T18" s="202">
        <f t="shared" si="2"/>
        <v>0</v>
      </c>
      <c r="U18" s="215"/>
      <c r="V18" s="215">
        <f t="shared" si="3"/>
        <v>0</v>
      </c>
      <c r="W18" s="146"/>
      <c r="X18" s="146">
        <f t="shared" si="4"/>
        <v>0</v>
      </c>
      <c r="Y18" s="234"/>
      <c r="Z18" s="233">
        <f t="shared" si="5"/>
        <v>0</v>
      </c>
      <c r="AA18" s="245"/>
      <c r="AB18" s="245">
        <f t="shared" si="6"/>
        <v>0</v>
      </c>
      <c r="AC18" s="259"/>
      <c r="AD18" s="259">
        <f t="shared" si="7"/>
        <v>0</v>
      </c>
      <c r="AE18" s="273"/>
      <c r="AF18" s="273">
        <f t="shared" si="8"/>
        <v>0</v>
      </c>
      <c r="AG18" s="287"/>
      <c r="AH18" s="287">
        <f t="shared" si="9"/>
        <v>0</v>
      </c>
      <c r="AI18" s="297"/>
      <c r="AJ18" s="297">
        <f t="shared" si="10"/>
        <v>0</v>
      </c>
      <c r="AK18" s="312"/>
      <c r="AL18" s="312">
        <f t="shared" si="11"/>
        <v>0</v>
      </c>
      <c r="AM18" s="24">
        <f t="shared" si="12"/>
        <v>0</v>
      </c>
      <c r="AN18" s="15">
        <f t="shared" si="12"/>
        <v>0</v>
      </c>
      <c r="AO18" s="23">
        <f t="shared" si="13"/>
        <v>0</v>
      </c>
      <c r="AP18" s="23">
        <f t="shared" si="14"/>
        <v>0</v>
      </c>
      <c r="AQ18" s="20"/>
    </row>
    <row r="19" spans="1:43" x14ac:dyDescent="0.35">
      <c r="A19" s="19"/>
      <c r="B19" s="18"/>
      <c r="C19" s="19"/>
      <c r="D19" s="25">
        <v>7</v>
      </c>
      <c r="E19" s="25"/>
      <c r="F19" s="21"/>
      <c r="G19" s="22"/>
      <c r="H19" s="23"/>
      <c r="I19" s="25">
        <v>110</v>
      </c>
      <c r="J19" s="23">
        <f t="shared" si="0"/>
        <v>7</v>
      </c>
      <c r="K19" s="100"/>
      <c r="L19" s="100">
        <f t="shared" si="15"/>
        <v>0</v>
      </c>
      <c r="M19" s="138"/>
      <c r="N19" s="138">
        <f t="shared" si="16"/>
        <v>0</v>
      </c>
      <c r="O19" s="151"/>
      <c r="P19" s="151">
        <f t="shared" si="17"/>
        <v>0</v>
      </c>
      <c r="Q19" s="177"/>
      <c r="R19" s="177">
        <f t="shared" si="1"/>
        <v>0</v>
      </c>
      <c r="S19" s="202"/>
      <c r="T19" s="202">
        <f t="shared" si="2"/>
        <v>0</v>
      </c>
      <c r="U19" s="215"/>
      <c r="V19" s="215">
        <f t="shared" si="3"/>
        <v>0</v>
      </c>
      <c r="W19" s="146"/>
      <c r="X19" s="146">
        <f t="shared" si="4"/>
        <v>0</v>
      </c>
      <c r="Y19" s="234"/>
      <c r="Z19" s="233">
        <f t="shared" si="5"/>
        <v>0</v>
      </c>
      <c r="AA19" s="245"/>
      <c r="AB19" s="245">
        <f t="shared" si="6"/>
        <v>0</v>
      </c>
      <c r="AC19" s="259"/>
      <c r="AD19" s="259">
        <f t="shared" si="7"/>
        <v>0</v>
      </c>
      <c r="AE19" s="273"/>
      <c r="AF19" s="273">
        <f t="shared" si="8"/>
        <v>0</v>
      </c>
      <c r="AG19" s="287"/>
      <c r="AH19" s="287">
        <f t="shared" si="9"/>
        <v>0</v>
      </c>
      <c r="AI19" s="297"/>
      <c r="AJ19" s="297">
        <f t="shared" si="10"/>
        <v>0</v>
      </c>
      <c r="AK19" s="312"/>
      <c r="AL19" s="312">
        <f t="shared" si="11"/>
        <v>0</v>
      </c>
      <c r="AM19" s="24">
        <f t="shared" si="12"/>
        <v>0</v>
      </c>
      <c r="AN19" s="15">
        <f t="shared" si="12"/>
        <v>0</v>
      </c>
      <c r="AO19" s="23">
        <f t="shared" si="13"/>
        <v>7</v>
      </c>
      <c r="AP19" s="23">
        <f t="shared" si="14"/>
        <v>770</v>
      </c>
      <c r="AQ19" s="20"/>
    </row>
    <row r="20" spans="1:43" ht="42" x14ac:dyDescent="0.35">
      <c r="A20" s="17">
        <v>8</v>
      </c>
      <c r="B20" s="18" t="s">
        <v>41</v>
      </c>
      <c r="C20" s="19" t="s">
        <v>42</v>
      </c>
      <c r="D20" s="20"/>
      <c r="E20" s="20"/>
      <c r="F20" s="21"/>
      <c r="G20" s="22"/>
      <c r="H20" s="23"/>
      <c r="I20" s="20"/>
      <c r="J20" s="23">
        <f t="shared" si="0"/>
        <v>0</v>
      </c>
      <c r="K20" s="100"/>
      <c r="L20" s="100">
        <f t="shared" si="15"/>
        <v>0</v>
      </c>
      <c r="M20" s="138"/>
      <c r="N20" s="138">
        <f t="shared" si="16"/>
        <v>0</v>
      </c>
      <c r="O20" s="151"/>
      <c r="P20" s="151">
        <f t="shared" si="17"/>
        <v>0</v>
      </c>
      <c r="Q20" s="177"/>
      <c r="R20" s="177">
        <f t="shared" si="1"/>
        <v>0</v>
      </c>
      <c r="S20" s="202"/>
      <c r="T20" s="202">
        <f t="shared" si="2"/>
        <v>0</v>
      </c>
      <c r="U20" s="215"/>
      <c r="V20" s="215">
        <f t="shared" si="3"/>
        <v>0</v>
      </c>
      <c r="W20" s="146"/>
      <c r="X20" s="146">
        <f t="shared" si="4"/>
        <v>0</v>
      </c>
      <c r="Y20" s="234"/>
      <c r="Z20" s="233">
        <f t="shared" si="5"/>
        <v>0</v>
      </c>
      <c r="AA20" s="245"/>
      <c r="AB20" s="245">
        <f t="shared" si="6"/>
        <v>0</v>
      </c>
      <c r="AC20" s="259"/>
      <c r="AD20" s="259">
        <f t="shared" si="7"/>
        <v>0</v>
      </c>
      <c r="AE20" s="273"/>
      <c r="AF20" s="273">
        <f t="shared" si="8"/>
        <v>0</v>
      </c>
      <c r="AG20" s="287"/>
      <c r="AH20" s="287">
        <f t="shared" si="9"/>
        <v>0</v>
      </c>
      <c r="AI20" s="297"/>
      <c r="AJ20" s="297">
        <f t="shared" si="10"/>
        <v>0</v>
      </c>
      <c r="AK20" s="312"/>
      <c r="AL20" s="312">
        <f t="shared" si="11"/>
        <v>0</v>
      </c>
      <c r="AM20" s="24">
        <f t="shared" si="12"/>
        <v>0</v>
      </c>
      <c r="AN20" s="15">
        <f t="shared" si="12"/>
        <v>0</v>
      </c>
      <c r="AO20" s="23">
        <f t="shared" si="13"/>
        <v>0</v>
      </c>
      <c r="AP20" s="23">
        <f t="shared" si="14"/>
        <v>0</v>
      </c>
      <c r="AQ20" s="20"/>
    </row>
    <row r="21" spans="1:43" x14ac:dyDescent="0.35">
      <c r="A21" s="19"/>
      <c r="B21" s="18"/>
      <c r="C21" s="19"/>
      <c r="D21" s="25">
        <v>0</v>
      </c>
      <c r="E21" s="25"/>
      <c r="F21" s="21"/>
      <c r="G21" s="22"/>
      <c r="H21" s="23"/>
      <c r="I21" s="25">
        <v>108</v>
      </c>
      <c r="J21" s="23">
        <f t="shared" si="0"/>
        <v>0</v>
      </c>
      <c r="K21" s="100"/>
      <c r="L21" s="100">
        <f t="shared" si="15"/>
        <v>0</v>
      </c>
      <c r="M21" s="138"/>
      <c r="N21" s="138">
        <f t="shared" si="16"/>
        <v>0</v>
      </c>
      <c r="O21" s="151"/>
      <c r="P21" s="151">
        <f t="shared" si="17"/>
        <v>0</v>
      </c>
      <c r="Q21" s="177"/>
      <c r="R21" s="177">
        <f t="shared" si="1"/>
        <v>0</v>
      </c>
      <c r="S21" s="202"/>
      <c r="T21" s="202">
        <f t="shared" si="2"/>
        <v>0</v>
      </c>
      <c r="U21" s="215"/>
      <c r="V21" s="215">
        <f t="shared" si="3"/>
        <v>0</v>
      </c>
      <c r="W21" s="146"/>
      <c r="X21" s="146">
        <f t="shared" si="4"/>
        <v>0</v>
      </c>
      <c r="Y21" s="234"/>
      <c r="Z21" s="233">
        <f t="shared" si="5"/>
        <v>0</v>
      </c>
      <c r="AA21" s="245"/>
      <c r="AB21" s="245">
        <f t="shared" si="6"/>
        <v>0</v>
      </c>
      <c r="AC21" s="259"/>
      <c r="AD21" s="259">
        <f t="shared" si="7"/>
        <v>0</v>
      </c>
      <c r="AE21" s="273"/>
      <c r="AF21" s="273">
        <f t="shared" si="8"/>
        <v>0</v>
      </c>
      <c r="AG21" s="287"/>
      <c r="AH21" s="287">
        <f t="shared" si="9"/>
        <v>0</v>
      </c>
      <c r="AI21" s="297"/>
      <c r="AJ21" s="297">
        <f t="shared" si="10"/>
        <v>0</v>
      </c>
      <c r="AK21" s="312"/>
      <c r="AL21" s="312">
        <f t="shared" si="11"/>
        <v>0</v>
      </c>
      <c r="AM21" s="24">
        <f t="shared" si="12"/>
        <v>0</v>
      </c>
      <c r="AN21" s="15">
        <f t="shared" si="12"/>
        <v>0</v>
      </c>
      <c r="AO21" s="23">
        <f t="shared" si="13"/>
        <v>0</v>
      </c>
      <c r="AP21" s="23">
        <f t="shared" si="14"/>
        <v>0</v>
      </c>
      <c r="AQ21" s="20"/>
    </row>
    <row r="22" spans="1:43" x14ac:dyDescent="0.35">
      <c r="A22" s="19"/>
      <c r="B22" s="18"/>
      <c r="C22" s="19"/>
      <c r="D22" s="25">
        <v>0</v>
      </c>
      <c r="E22" s="25"/>
      <c r="F22" s="21"/>
      <c r="G22" s="22"/>
      <c r="H22" s="23"/>
      <c r="I22" s="25">
        <v>108</v>
      </c>
      <c r="J22" s="23">
        <f t="shared" si="0"/>
        <v>0</v>
      </c>
      <c r="K22" s="100"/>
      <c r="L22" s="100">
        <f t="shared" si="15"/>
        <v>0</v>
      </c>
      <c r="M22" s="138"/>
      <c r="N22" s="138">
        <f t="shared" si="16"/>
        <v>0</v>
      </c>
      <c r="O22" s="151"/>
      <c r="P22" s="151">
        <f t="shared" si="17"/>
        <v>0</v>
      </c>
      <c r="Q22" s="177"/>
      <c r="R22" s="177">
        <f t="shared" si="1"/>
        <v>0</v>
      </c>
      <c r="S22" s="202"/>
      <c r="T22" s="202">
        <f t="shared" si="2"/>
        <v>0</v>
      </c>
      <c r="U22" s="215"/>
      <c r="V22" s="215">
        <f t="shared" si="3"/>
        <v>0</v>
      </c>
      <c r="W22" s="146"/>
      <c r="X22" s="146">
        <f t="shared" si="4"/>
        <v>0</v>
      </c>
      <c r="Y22" s="234"/>
      <c r="Z22" s="233">
        <f t="shared" si="5"/>
        <v>0</v>
      </c>
      <c r="AA22" s="245"/>
      <c r="AB22" s="245">
        <f t="shared" si="6"/>
        <v>0</v>
      </c>
      <c r="AC22" s="259"/>
      <c r="AD22" s="259">
        <f t="shared" si="7"/>
        <v>0</v>
      </c>
      <c r="AE22" s="273"/>
      <c r="AF22" s="273">
        <f t="shared" si="8"/>
        <v>0</v>
      </c>
      <c r="AG22" s="287"/>
      <c r="AH22" s="287">
        <f t="shared" si="9"/>
        <v>0</v>
      </c>
      <c r="AI22" s="297"/>
      <c r="AJ22" s="297">
        <f t="shared" si="10"/>
        <v>0</v>
      </c>
      <c r="AK22" s="312"/>
      <c r="AL22" s="312">
        <f t="shared" si="11"/>
        <v>0</v>
      </c>
      <c r="AM22" s="24">
        <f t="shared" si="12"/>
        <v>0</v>
      </c>
      <c r="AN22" s="15">
        <f t="shared" si="12"/>
        <v>0</v>
      </c>
      <c r="AO22" s="23">
        <f t="shared" si="13"/>
        <v>0</v>
      </c>
      <c r="AP22" s="23">
        <f t="shared" si="14"/>
        <v>0</v>
      </c>
      <c r="AQ22" s="20"/>
    </row>
    <row r="23" spans="1:43" x14ac:dyDescent="0.35">
      <c r="A23" s="19"/>
      <c r="B23" s="18"/>
      <c r="C23" s="19"/>
      <c r="D23" s="25">
        <v>0</v>
      </c>
      <c r="E23" s="25"/>
      <c r="F23" s="21"/>
      <c r="G23" s="22"/>
      <c r="H23" s="23"/>
      <c r="I23" s="25">
        <v>108</v>
      </c>
      <c r="J23" s="23">
        <f t="shared" si="0"/>
        <v>0</v>
      </c>
      <c r="K23" s="100"/>
      <c r="L23" s="100">
        <f t="shared" si="15"/>
        <v>0</v>
      </c>
      <c r="M23" s="138"/>
      <c r="N23" s="138">
        <f t="shared" si="16"/>
        <v>0</v>
      </c>
      <c r="O23" s="151"/>
      <c r="P23" s="151">
        <f t="shared" si="17"/>
        <v>0</v>
      </c>
      <c r="Q23" s="177"/>
      <c r="R23" s="177">
        <f t="shared" si="1"/>
        <v>0</v>
      </c>
      <c r="S23" s="202"/>
      <c r="T23" s="202">
        <f t="shared" si="2"/>
        <v>0</v>
      </c>
      <c r="U23" s="215"/>
      <c r="V23" s="215">
        <f t="shared" si="3"/>
        <v>0</v>
      </c>
      <c r="W23" s="146"/>
      <c r="X23" s="146">
        <f t="shared" si="4"/>
        <v>0</v>
      </c>
      <c r="Y23" s="234"/>
      <c r="Z23" s="233">
        <f t="shared" si="5"/>
        <v>0</v>
      </c>
      <c r="AA23" s="245"/>
      <c r="AB23" s="245">
        <f t="shared" si="6"/>
        <v>0</v>
      </c>
      <c r="AC23" s="259"/>
      <c r="AD23" s="259">
        <f t="shared" si="7"/>
        <v>0</v>
      </c>
      <c r="AE23" s="273"/>
      <c r="AF23" s="273">
        <f t="shared" si="8"/>
        <v>0</v>
      </c>
      <c r="AG23" s="287"/>
      <c r="AH23" s="287">
        <f t="shared" si="9"/>
        <v>0</v>
      </c>
      <c r="AI23" s="297"/>
      <c r="AJ23" s="297">
        <f t="shared" si="10"/>
        <v>0</v>
      </c>
      <c r="AK23" s="312"/>
      <c r="AL23" s="312">
        <f t="shared" si="11"/>
        <v>0</v>
      </c>
      <c r="AM23" s="24">
        <f t="shared" si="12"/>
        <v>0</v>
      </c>
      <c r="AN23" s="15">
        <f t="shared" si="12"/>
        <v>0</v>
      </c>
      <c r="AO23" s="23">
        <f t="shared" si="13"/>
        <v>0</v>
      </c>
      <c r="AP23" s="23">
        <f t="shared" si="14"/>
        <v>0</v>
      </c>
      <c r="AQ23" s="20"/>
    </row>
    <row r="24" spans="1:43" x14ac:dyDescent="0.35">
      <c r="A24" s="19"/>
      <c r="B24" s="18"/>
      <c r="C24" s="19"/>
      <c r="D24" s="25">
        <v>0</v>
      </c>
      <c r="E24" s="25"/>
      <c r="F24" s="21"/>
      <c r="G24" s="22"/>
      <c r="H24" s="23"/>
      <c r="I24" s="25">
        <v>108</v>
      </c>
      <c r="J24" s="23">
        <f t="shared" si="0"/>
        <v>0</v>
      </c>
      <c r="K24" s="100"/>
      <c r="L24" s="100">
        <f t="shared" si="15"/>
        <v>0</v>
      </c>
      <c r="M24" s="138"/>
      <c r="N24" s="138">
        <f t="shared" si="16"/>
        <v>0</v>
      </c>
      <c r="O24" s="151"/>
      <c r="P24" s="151">
        <f t="shared" si="17"/>
        <v>0</v>
      </c>
      <c r="Q24" s="177"/>
      <c r="R24" s="177">
        <f t="shared" si="1"/>
        <v>0</v>
      </c>
      <c r="S24" s="202"/>
      <c r="T24" s="202">
        <f t="shared" si="2"/>
        <v>0</v>
      </c>
      <c r="U24" s="215"/>
      <c r="V24" s="215">
        <f t="shared" si="3"/>
        <v>0</v>
      </c>
      <c r="W24" s="146"/>
      <c r="X24" s="146">
        <f t="shared" si="4"/>
        <v>0</v>
      </c>
      <c r="Y24" s="234"/>
      <c r="Z24" s="233">
        <f t="shared" si="5"/>
        <v>0</v>
      </c>
      <c r="AA24" s="245"/>
      <c r="AB24" s="245">
        <f t="shared" si="6"/>
        <v>0</v>
      </c>
      <c r="AC24" s="259"/>
      <c r="AD24" s="259">
        <f t="shared" si="7"/>
        <v>0</v>
      </c>
      <c r="AE24" s="273"/>
      <c r="AF24" s="273">
        <f t="shared" si="8"/>
        <v>0</v>
      </c>
      <c r="AG24" s="287"/>
      <c r="AH24" s="287">
        <f t="shared" si="9"/>
        <v>0</v>
      </c>
      <c r="AI24" s="297"/>
      <c r="AJ24" s="297">
        <f t="shared" si="10"/>
        <v>0</v>
      </c>
      <c r="AK24" s="312"/>
      <c r="AL24" s="312">
        <f t="shared" si="11"/>
        <v>0</v>
      </c>
      <c r="AM24" s="24">
        <f t="shared" si="12"/>
        <v>0</v>
      </c>
      <c r="AN24" s="15">
        <f t="shared" si="12"/>
        <v>0</v>
      </c>
      <c r="AO24" s="23">
        <f t="shared" si="13"/>
        <v>0</v>
      </c>
      <c r="AP24" s="23">
        <f t="shared" si="14"/>
        <v>0</v>
      </c>
      <c r="AQ24" s="20"/>
    </row>
    <row r="25" spans="1:43" s="37" customFormat="1" x14ac:dyDescent="0.35">
      <c r="A25" s="19"/>
      <c r="B25" s="18"/>
      <c r="C25" s="19"/>
      <c r="D25" s="25">
        <v>215</v>
      </c>
      <c r="E25" s="25"/>
      <c r="F25" s="21"/>
      <c r="G25" s="22"/>
      <c r="H25" s="23"/>
      <c r="I25" s="25">
        <v>108</v>
      </c>
      <c r="J25" s="23">
        <f t="shared" si="0"/>
        <v>215</v>
      </c>
      <c r="K25" s="100"/>
      <c r="L25" s="100">
        <f t="shared" si="15"/>
        <v>0</v>
      </c>
      <c r="M25" s="138">
        <f>25+25</f>
        <v>50</v>
      </c>
      <c r="N25" s="138">
        <f t="shared" si="16"/>
        <v>5400</v>
      </c>
      <c r="O25" s="151">
        <f>20+30+5</f>
        <v>55</v>
      </c>
      <c r="P25" s="151">
        <f t="shared" si="17"/>
        <v>5940</v>
      </c>
      <c r="Q25" s="177"/>
      <c r="R25" s="177">
        <f t="shared" si="1"/>
        <v>0</v>
      </c>
      <c r="S25" s="202">
        <v>30</v>
      </c>
      <c r="T25" s="202">
        <f t="shared" si="2"/>
        <v>3240</v>
      </c>
      <c r="U25" s="215"/>
      <c r="V25" s="215">
        <f t="shared" si="3"/>
        <v>0</v>
      </c>
      <c r="W25" s="146">
        <v>10</v>
      </c>
      <c r="X25" s="146">
        <f t="shared" si="4"/>
        <v>1080</v>
      </c>
      <c r="Y25" s="234"/>
      <c r="Z25" s="233">
        <f t="shared" si="5"/>
        <v>0</v>
      </c>
      <c r="AA25" s="245">
        <f>15</f>
        <v>15</v>
      </c>
      <c r="AB25" s="245">
        <f t="shared" si="6"/>
        <v>1620</v>
      </c>
      <c r="AC25" s="259">
        <v>35</v>
      </c>
      <c r="AD25" s="259">
        <f t="shared" si="7"/>
        <v>3780</v>
      </c>
      <c r="AE25" s="273">
        <v>15</v>
      </c>
      <c r="AF25" s="273">
        <f t="shared" si="8"/>
        <v>1620</v>
      </c>
      <c r="AG25" s="287"/>
      <c r="AH25" s="287">
        <f t="shared" si="9"/>
        <v>0</v>
      </c>
      <c r="AI25" s="297">
        <v>5</v>
      </c>
      <c r="AJ25" s="297">
        <f t="shared" si="10"/>
        <v>540</v>
      </c>
      <c r="AK25" s="312"/>
      <c r="AL25" s="312">
        <f t="shared" si="11"/>
        <v>0</v>
      </c>
      <c r="AM25" s="24">
        <f t="shared" si="12"/>
        <v>215</v>
      </c>
      <c r="AN25" s="15">
        <f t="shared" si="12"/>
        <v>23220</v>
      </c>
      <c r="AO25" s="23">
        <f t="shared" si="13"/>
        <v>0</v>
      </c>
      <c r="AP25" s="23">
        <f t="shared" si="14"/>
        <v>0</v>
      </c>
      <c r="AQ25" s="20"/>
    </row>
    <row r="26" spans="1:43" s="37" customFormat="1" x14ac:dyDescent="0.35">
      <c r="A26" s="19"/>
      <c r="B26" s="18"/>
      <c r="C26" s="19"/>
      <c r="D26" s="25"/>
      <c r="E26" s="25" t="s">
        <v>38</v>
      </c>
      <c r="F26" s="21">
        <v>6561</v>
      </c>
      <c r="G26" s="22">
        <v>243811</v>
      </c>
      <c r="H26" s="23">
        <v>400</v>
      </c>
      <c r="I26" s="25">
        <v>108</v>
      </c>
      <c r="J26" s="23">
        <f t="shared" si="0"/>
        <v>400</v>
      </c>
      <c r="K26" s="100">
        <v>40</v>
      </c>
      <c r="L26" s="100">
        <f t="shared" si="15"/>
        <v>4320</v>
      </c>
      <c r="M26" s="138">
        <v>0</v>
      </c>
      <c r="N26" s="138">
        <f t="shared" si="16"/>
        <v>0</v>
      </c>
      <c r="O26" s="151">
        <f>5+25+50+10+15+15+10+15</f>
        <v>145</v>
      </c>
      <c r="P26" s="151">
        <f t="shared" si="17"/>
        <v>15660</v>
      </c>
      <c r="Q26" s="177">
        <f>40+100</f>
        <v>140</v>
      </c>
      <c r="R26" s="177">
        <f t="shared" si="1"/>
        <v>15120</v>
      </c>
      <c r="S26" s="202"/>
      <c r="T26" s="202">
        <f t="shared" si="2"/>
        <v>0</v>
      </c>
      <c r="U26" s="215"/>
      <c r="V26" s="215">
        <f t="shared" si="3"/>
        <v>0</v>
      </c>
      <c r="W26" s="146">
        <v>10</v>
      </c>
      <c r="X26" s="146">
        <f t="shared" si="4"/>
        <v>1080</v>
      </c>
      <c r="Y26" s="234"/>
      <c r="Z26" s="233">
        <f t="shared" si="5"/>
        <v>0</v>
      </c>
      <c r="AA26" s="245">
        <v>10</v>
      </c>
      <c r="AB26" s="245">
        <f t="shared" si="6"/>
        <v>1080</v>
      </c>
      <c r="AC26" s="259">
        <f>20+25</f>
        <v>45</v>
      </c>
      <c r="AD26" s="259">
        <f t="shared" si="7"/>
        <v>4860</v>
      </c>
      <c r="AE26" s="273"/>
      <c r="AF26" s="273">
        <f t="shared" si="8"/>
        <v>0</v>
      </c>
      <c r="AG26" s="287">
        <v>10</v>
      </c>
      <c r="AH26" s="287">
        <f t="shared" si="9"/>
        <v>1080</v>
      </c>
      <c r="AI26" s="297"/>
      <c r="AJ26" s="297">
        <f t="shared" si="10"/>
        <v>0</v>
      </c>
      <c r="AK26" s="312"/>
      <c r="AL26" s="312">
        <f t="shared" si="11"/>
        <v>0</v>
      </c>
      <c r="AM26" s="24">
        <f t="shared" si="12"/>
        <v>400</v>
      </c>
      <c r="AN26" s="15">
        <f t="shared" si="12"/>
        <v>43200</v>
      </c>
      <c r="AO26" s="23">
        <f t="shared" si="13"/>
        <v>0</v>
      </c>
      <c r="AP26" s="23">
        <f t="shared" si="14"/>
        <v>0</v>
      </c>
      <c r="AQ26" s="20"/>
    </row>
    <row r="27" spans="1:43" s="37" customFormat="1" x14ac:dyDescent="0.35">
      <c r="A27" s="19"/>
      <c r="B27" s="18"/>
      <c r="C27" s="19"/>
      <c r="D27" s="25"/>
      <c r="E27" s="25" t="s">
        <v>304</v>
      </c>
      <c r="F27" s="21"/>
      <c r="G27" s="22"/>
      <c r="H27" s="23">
        <v>40</v>
      </c>
      <c r="I27" s="25">
        <v>108</v>
      </c>
      <c r="J27" s="23">
        <f t="shared" si="0"/>
        <v>40</v>
      </c>
      <c r="K27" s="100"/>
      <c r="L27" s="100">
        <f t="shared" si="15"/>
        <v>0</v>
      </c>
      <c r="M27" s="138">
        <v>25</v>
      </c>
      <c r="N27" s="138">
        <f t="shared" si="16"/>
        <v>2700</v>
      </c>
      <c r="O27" s="151"/>
      <c r="P27" s="151">
        <f t="shared" si="17"/>
        <v>0</v>
      </c>
      <c r="Q27" s="177"/>
      <c r="R27" s="177">
        <f t="shared" si="1"/>
        <v>0</v>
      </c>
      <c r="S27" s="202"/>
      <c r="T27" s="202">
        <f t="shared" si="2"/>
        <v>0</v>
      </c>
      <c r="U27" s="215"/>
      <c r="V27" s="215">
        <f t="shared" si="3"/>
        <v>0</v>
      </c>
      <c r="W27" s="146"/>
      <c r="X27" s="146">
        <f t="shared" si="4"/>
        <v>0</v>
      </c>
      <c r="Y27" s="234"/>
      <c r="Z27" s="233">
        <f t="shared" si="5"/>
        <v>0</v>
      </c>
      <c r="AA27" s="245">
        <v>15</v>
      </c>
      <c r="AB27" s="245">
        <f t="shared" si="6"/>
        <v>1620</v>
      </c>
      <c r="AC27" s="259"/>
      <c r="AD27" s="259">
        <f t="shared" si="7"/>
        <v>0</v>
      </c>
      <c r="AE27" s="273"/>
      <c r="AF27" s="273">
        <f t="shared" si="8"/>
        <v>0</v>
      </c>
      <c r="AG27" s="287"/>
      <c r="AH27" s="287">
        <f t="shared" si="9"/>
        <v>0</v>
      </c>
      <c r="AI27" s="297"/>
      <c r="AJ27" s="297">
        <f t="shared" si="10"/>
        <v>0</v>
      </c>
      <c r="AK27" s="312"/>
      <c r="AL27" s="312">
        <f t="shared" si="11"/>
        <v>0</v>
      </c>
      <c r="AM27" s="24">
        <f t="shared" si="12"/>
        <v>40</v>
      </c>
      <c r="AN27" s="15">
        <f t="shared" si="12"/>
        <v>4320</v>
      </c>
      <c r="AO27" s="23">
        <f t="shared" si="13"/>
        <v>0</v>
      </c>
      <c r="AP27" s="23">
        <f t="shared" si="14"/>
        <v>0</v>
      </c>
      <c r="AQ27" s="20"/>
    </row>
    <row r="28" spans="1:43" s="37" customFormat="1" x14ac:dyDescent="0.35">
      <c r="A28" s="19"/>
      <c r="B28" s="18"/>
      <c r="C28" s="19"/>
      <c r="D28" s="25"/>
      <c r="E28" s="25" t="s">
        <v>38</v>
      </c>
      <c r="F28" s="21">
        <v>8727</v>
      </c>
      <c r="G28" s="22">
        <v>243858</v>
      </c>
      <c r="H28" s="23">
        <v>200</v>
      </c>
      <c r="I28" s="25">
        <v>108</v>
      </c>
      <c r="J28" s="23">
        <f t="shared" si="0"/>
        <v>200</v>
      </c>
      <c r="K28" s="100"/>
      <c r="L28" s="100">
        <f t="shared" si="15"/>
        <v>0</v>
      </c>
      <c r="M28" s="138"/>
      <c r="N28" s="138">
        <f t="shared" si="16"/>
        <v>0</v>
      </c>
      <c r="O28" s="151"/>
      <c r="P28" s="151">
        <f t="shared" si="17"/>
        <v>0</v>
      </c>
      <c r="Q28" s="177"/>
      <c r="R28" s="177">
        <f t="shared" si="1"/>
        <v>0</v>
      </c>
      <c r="S28" s="202"/>
      <c r="T28" s="202">
        <f t="shared" si="2"/>
        <v>0</v>
      </c>
      <c r="U28" s="215"/>
      <c r="V28" s="215">
        <f t="shared" si="3"/>
        <v>0</v>
      </c>
      <c r="W28" s="146"/>
      <c r="X28" s="146">
        <f t="shared" si="4"/>
        <v>0</v>
      </c>
      <c r="Y28" s="234"/>
      <c r="Z28" s="233">
        <f t="shared" si="5"/>
        <v>0</v>
      </c>
      <c r="AA28" s="245"/>
      <c r="AB28" s="245">
        <f t="shared" si="6"/>
        <v>0</v>
      </c>
      <c r="AC28" s="259">
        <v>25</v>
      </c>
      <c r="AD28" s="259">
        <f t="shared" si="7"/>
        <v>2700</v>
      </c>
      <c r="AE28" s="273"/>
      <c r="AF28" s="273">
        <f t="shared" si="8"/>
        <v>0</v>
      </c>
      <c r="AG28" s="287"/>
      <c r="AH28" s="287">
        <f t="shared" si="9"/>
        <v>0</v>
      </c>
      <c r="AI28" s="297"/>
      <c r="AJ28" s="297">
        <f t="shared" si="10"/>
        <v>0</v>
      </c>
      <c r="AK28" s="312"/>
      <c r="AL28" s="312">
        <f t="shared" si="11"/>
        <v>0</v>
      </c>
      <c r="AM28" s="24">
        <f t="shared" si="12"/>
        <v>25</v>
      </c>
      <c r="AN28" s="15">
        <f t="shared" si="12"/>
        <v>2700</v>
      </c>
      <c r="AO28" s="23">
        <f t="shared" si="13"/>
        <v>175</v>
      </c>
      <c r="AP28" s="23">
        <f t="shared" si="14"/>
        <v>18900</v>
      </c>
      <c r="AQ28" s="20"/>
    </row>
    <row r="29" spans="1:43" s="37" customFormat="1" x14ac:dyDescent="0.35">
      <c r="A29" s="17">
        <v>9</v>
      </c>
      <c r="B29" s="18" t="s">
        <v>43</v>
      </c>
      <c r="C29" s="19" t="s">
        <v>44</v>
      </c>
      <c r="D29" s="20"/>
      <c r="E29" s="20"/>
      <c r="F29" s="21"/>
      <c r="G29" s="22"/>
      <c r="H29" s="23"/>
      <c r="I29" s="20"/>
      <c r="J29" s="23">
        <f t="shared" si="0"/>
        <v>0</v>
      </c>
      <c r="K29" s="100"/>
      <c r="L29" s="100">
        <f t="shared" si="15"/>
        <v>0</v>
      </c>
      <c r="M29" s="138"/>
      <c r="N29" s="138">
        <f t="shared" si="16"/>
        <v>0</v>
      </c>
      <c r="O29" s="151"/>
      <c r="P29" s="151">
        <f t="shared" si="17"/>
        <v>0</v>
      </c>
      <c r="Q29" s="177"/>
      <c r="R29" s="177">
        <f t="shared" si="1"/>
        <v>0</v>
      </c>
      <c r="S29" s="202"/>
      <c r="T29" s="202">
        <f t="shared" si="2"/>
        <v>0</v>
      </c>
      <c r="U29" s="215"/>
      <c r="V29" s="215">
        <f t="shared" si="3"/>
        <v>0</v>
      </c>
      <c r="W29" s="146"/>
      <c r="X29" s="146">
        <f t="shared" si="4"/>
        <v>0</v>
      </c>
      <c r="Y29" s="234"/>
      <c r="Z29" s="233">
        <f t="shared" si="5"/>
        <v>0</v>
      </c>
      <c r="AA29" s="245"/>
      <c r="AB29" s="245">
        <f t="shared" si="6"/>
        <v>0</v>
      </c>
      <c r="AC29" s="259"/>
      <c r="AD29" s="259">
        <f t="shared" si="7"/>
        <v>0</v>
      </c>
      <c r="AE29" s="273"/>
      <c r="AF29" s="273">
        <f t="shared" si="8"/>
        <v>0</v>
      </c>
      <c r="AG29" s="287"/>
      <c r="AH29" s="287">
        <f t="shared" si="9"/>
        <v>0</v>
      </c>
      <c r="AI29" s="297"/>
      <c r="AJ29" s="297">
        <f t="shared" si="10"/>
        <v>0</v>
      </c>
      <c r="AK29" s="312"/>
      <c r="AL29" s="312">
        <f t="shared" si="11"/>
        <v>0</v>
      </c>
      <c r="AM29" s="24">
        <f t="shared" si="12"/>
        <v>0</v>
      </c>
      <c r="AN29" s="15">
        <f t="shared" si="12"/>
        <v>0</v>
      </c>
      <c r="AO29" s="23">
        <f t="shared" si="13"/>
        <v>0</v>
      </c>
      <c r="AP29" s="23">
        <f t="shared" si="14"/>
        <v>0</v>
      </c>
      <c r="AQ29" s="20"/>
    </row>
    <row r="30" spans="1:43" s="37" customFormat="1" x14ac:dyDescent="0.35">
      <c r="A30" s="19"/>
      <c r="B30" s="18"/>
      <c r="C30" s="19"/>
      <c r="D30" s="25">
        <v>4</v>
      </c>
      <c r="E30" s="25"/>
      <c r="F30" s="21"/>
      <c r="G30" s="22"/>
      <c r="H30" s="23"/>
      <c r="I30" s="25">
        <v>144</v>
      </c>
      <c r="J30" s="23">
        <f t="shared" si="0"/>
        <v>4</v>
      </c>
      <c r="K30" s="100"/>
      <c r="L30" s="100">
        <f t="shared" si="15"/>
        <v>0</v>
      </c>
      <c r="M30" s="138"/>
      <c r="N30" s="138">
        <f t="shared" si="16"/>
        <v>0</v>
      </c>
      <c r="O30" s="151"/>
      <c r="P30" s="151">
        <f t="shared" si="17"/>
        <v>0</v>
      </c>
      <c r="Q30" s="177"/>
      <c r="R30" s="177">
        <f t="shared" si="1"/>
        <v>0</v>
      </c>
      <c r="S30" s="202"/>
      <c r="T30" s="202">
        <f t="shared" si="2"/>
        <v>0</v>
      </c>
      <c r="U30" s="215"/>
      <c r="V30" s="215">
        <f t="shared" si="3"/>
        <v>0</v>
      </c>
      <c r="W30" s="146"/>
      <c r="X30" s="146">
        <f t="shared" si="4"/>
        <v>0</v>
      </c>
      <c r="Y30" s="234"/>
      <c r="Z30" s="233">
        <f t="shared" si="5"/>
        <v>0</v>
      </c>
      <c r="AA30" s="245"/>
      <c r="AB30" s="245">
        <f t="shared" si="6"/>
        <v>0</v>
      </c>
      <c r="AC30" s="259"/>
      <c r="AD30" s="259">
        <f t="shared" si="7"/>
        <v>0</v>
      </c>
      <c r="AE30" s="273"/>
      <c r="AF30" s="273">
        <f t="shared" si="8"/>
        <v>0</v>
      </c>
      <c r="AG30" s="287"/>
      <c r="AH30" s="287">
        <f t="shared" si="9"/>
        <v>0</v>
      </c>
      <c r="AI30" s="297"/>
      <c r="AJ30" s="297">
        <f t="shared" si="10"/>
        <v>0</v>
      </c>
      <c r="AK30" s="312"/>
      <c r="AL30" s="312">
        <f t="shared" si="11"/>
        <v>0</v>
      </c>
      <c r="AM30" s="24">
        <f t="shared" si="12"/>
        <v>0</v>
      </c>
      <c r="AN30" s="15">
        <f t="shared" si="12"/>
        <v>0</v>
      </c>
      <c r="AO30" s="23">
        <f t="shared" si="13"/>
        <v>4</v>
      </c>
      <c r="AP30" s="23">
        <f t="shared" si="14"/>
        <v>576</v>
      </c>
      <c r="AQ30" s="20"/>
    </row>
    <row r="31" spans="1:43" s="37" customFormat="1" ht="42" x14ac:dyDescent="0.35">
      <c r="A31" s="17">
        <v>10</v>
      </c>
      <c r="B31" s="18" t="s">
        <v>45</v>
      </c>
      <c r="C31" s="19" t="s">
        <v>42</v>
      </c>
      <c r="D31" s="20">
        <v>0</v>
      </c>
      <c r="E31" s="20"/>
      <c r="F31" s="21"/>
      <c r="G31" s="22"/>
      <c r="H31" s="23"/>
      <c r="I31" s="20"/>
      <c r="J31" s="23">
        <f t="shared" si="0"/>
        <v>0</v>
      </c>
      <c r="K31" s="100"/>
      <c r="L31" s="100">
        <f t="shared" si="15"/>
        <v>0</v>
      </c>
      <c r="M31" s="138"/>
      <c r="N31" s="138">
        <f t="shared" si="16"/>
        <v>0</v>
      </c>
      <c r="O31" s="151"/>
      <c r="P31" s="151">
        <f t="shared" si="17"/>
        <v>0</v>
      </c>
      <c r="Q31" s="177"/>
      <c r="R31" s="177">
        <f t="shared" si="1"/>
        <v>0</v>
      </c>
      <c r="S31" s="202"/>
      <c r="T31" s="202">
        <f t="shared" si="2"/>
        <v>0</v>
      </c>
      <c r="U31" s="215"/>
      <c r="V31" s="215">
        <f t="shared" si="3"/>
        <v>0</v>
      </c>
      <c r="W31" s="146"/>
      <c r="X31" s="146">
        <f t="shared" si="4"/>
        <v>0</v>
      </c>
      <c r="Y31" s="234"/>
      <c r="Z31" s="233">
        <f t="shared" si="5"/>
        <v>0</v>
      </c>
      <c r="AA31" s="245"/>
      <c r="AB31" s="245">
        <f t="shared" si="6"/>
        <v>0</v>
      </c>
      <c r="AC31" s="259"/>
      <c r="AD31" s="259">
        <f t="shared" si="7"/>
        <v>0</v>
      </c>
      <c r="AE31" s="273"/>
      <c r="AF31" s="273">
        <f t="shared" si="8"/>
        <v>0</v>
      </c>
      <c r="AG31" s="287"/>
      <c r="AH31" s="287">
        <f t="shared" si="9"/>
        <v>0</v>
      </c>
      <c r="AI31" s="297"/>
      <c r="AJ31" s="297">
        <f t="shared" si="10"/>
        <v>0</v>
      </c>
      <c r="AK31" s="312"/>
      <c r="AL31" s="312">
        <f t="shared" si="11"/>
        <v>0</v>
      </c>
      <c r="AM31" s="24">
        <f t="shared" si="12"/>
        <v>0</v>
      </c>
      <c r="AN31" s="15">
        <f t="shared" si="12"/>
        <v>0</v>
      </c>
      <c r="AO31" s="23">
        <f t="shared" si="13"/>
        <v>0</v>
      </c>
      <c r="AP31" s="23">
        <f t="shared" si="14"/>
        <v>0</v>
      </c>
      <c r="AQ31" s="20"/>
    </row>
    <row r="32" spans="1:43" s="37" customFormat="1" x14ac:dyDescent="0.35">
      <c r="A32" s="19"/>
      <c r="B32" s="18"/>
      <c r="C32" s="19"/>
      <c r="D32" s="25">
        <v>0</v>
      </c>
      <c r="E32" s="25"/>
      <c r="F32" s="21"/>
      <c r="G32" s="22"/>
      <c r="H32" s="23"/>
      <c r="I32" s="25">
        <v>75</v>
      </c>
      <c r="J32" s="23">
        <f t="shared" si="0"/>
        <v>0</v>
      </c>
      <c r="K32" s="100"/>
      <c r="L32" s="100">
        <f t="shared" si="15"/>
        <v>0</v>
      </c>
      <c r="M32" s="138"/>
      <c r="N32" s="138">
        <f t="shared" si="16"/>
        <v>0</v>
      </c>
      <c r="O32" s="151"/>
      <c r="P32" s="151">
        <f t="shared" si="17"/>
        <v>0</v>
      </c>
      <c r="Q32" s="177"/>
      <c r="R32" s="177">
        <f t="shared" si="1"/>
        <v>0</v>
      </c>
      <c r="S32" s="202"/>
      <c r="T32" s="202">
        <f t="shared" si="2"/>
        <v>0</v>
      </c>
      <c r="U32" s="215"/>
      <c r="V32" s="215">
        <f t="shared" si="3"/>
        <v>0</v>
      </c>
      <c r="W32" s="146"/>
      <c r="X32" s="146">
        <f t="shared" si="4"/>
        <v>0</v>
      </c>
      <c r="Y32" s="234"/>
      <c r="Z32" s="233">
        <f t="shared" si="5"/>
        <v>0</v>
      </c>
      <c r="AA32" s="245"/>
      <c r="AB32" s="245">
        <f t="shared" si="6"/>
        <v>0</v>
      </c>
      <c r="AC32" s="259"/>
      <c r="AD32" s="259">
        <f t="shared" si="7"/>
        <v>0</v>
      </c>
      <c r="AE32" s="273"/>
      <c r="AF32" s="273">
        <f t="shared" si="8"/>
        <v>0</v>
      </c>
      <c r="AG32" s="287"/>
      <c r="AH32" s="287">
        <f t="shared" si="9"/>
        <v>0</v>
      </c>
      <c r="AI32" s="297"/>
      <c r="AJ32" s="297">
        <f t="shared" si="10"/>
        <v>0</v>
      </c>
      <c r="AK32" s="312"/>
      <c r="AL32" s="312">
        <f t="shared" si="11"/>
        <v>0</v>
      </c>
      <c r="AM32" s="24">
        <f t="shared" si="12"/>
        <v>0</v>
      </c>
      <c r="AN32" s="15">
        <f t="shared" si="12"/>
        <v>0</v>
      </c>
      <c r="AO32" s="23">
        <f t="shared" si="13"/>
        <v>0</v>
      </c>
      <c r="AP32" s="23">
        <f t="shared" si="14"/>
        <v>0</v>
      </c>
      <c r="AQ32" s="20"/>
    </row>
    <row r="33" spans="1:43" s="37" customFormat="1" x14ac:dyDescent="0.35">
      <c r="A33" s="19"/>
      <c r="B33" s="18"/>
      <c r="C33" s="19"/>
      <c r="D33" s="25">
        <v>0</v>
      </c>
      <c r="E33" s="25"/>
      <c r="F33" s="21"/>
      <c r="G33" s="22"/>
      <c r="H33" s="23"/>
      <c r="I33" s="25">
        <v>85</v>
      </c>
      <c r="J33" s="23">
        <f t="shared" si="0"/>
        <v>0</v>
      </c>
      <c r="K33" s="100"/>
      <c r="L33" s="100">
        <f t="shared" si="15"/>
        <v>0</v>
      </c>
      <c r="M33" s="138"/>
      <c r="N33" s="138">
        <f t="shared" si="16"/>
        <v>0</v>
      </c>
      <c r="O33" s="151"/>
      <c r="P33" s="151">
        <f t="shared" si="17"/>
        <v>0</v>
      </c>
      <c r="Q33" s="177"/>
      <c r="R33" s="177">
        <f t="shared" si="1"/>
        <v>0</v>
      </c>
      <c r="S33" s="202"/>
      <c r="T33" s="202">
        <f t="shared" si="2"/>
        <v>0</v>
      </c>
      <c r="U33" s="215"/>
      <c r="V33" s="215">
        <f t="shared" si="3"/>
        <v>0</v>
      </c>
      <c r="W33" s="146"/>
      <c r="X33" s="146">
        <f t="shared" si="4"/>
        <v>0</v>
      </c>
      <c r="Y33" s="234"/>
      <c r="Z33" s="233">
        <f t="shared" si="5"/>
        <v>0</v>
      </c>
      <c r="AA33" s="245"/>
      <c r="AB33" s="245">
        <f t="shared" si="6"/>
        <v>0</v>
      </c>
      <c r="AC33" s="259"/>
      <c r="AD33" s="259">
        <f t="shared" si="7"/>
        <v>0</v>
      </c>
      <c r="AE33" s="273"/>
      <c r="AF33" s="273">
        <f t="shared" si="8"/>
        <v>0</v>
      </c>
      <c r="AG33" s="287"/>
      <c r="AH33" s="287">
        <f t="shared" si="9"/>
        <v>0</v>
      </c>
      <c r="AI33" s="297"/>
      <c r="AJ33" s="297">
        <f t="shared" si="10"/>
        <v>0</v>
      </c>
      <c r="AK33" s="312"/>
      <c r="AL33" s="312">
        <f t="shared" si="11"/>
        <v>0</v>
      </c>
      <c r="AM33" s="24">
        <f t="shared" si="12"/>
        <v>0</v>
      </c>
      <c r="AN33" s="15">
        <f t="shared" si="12"/>
        <v>0</v>
      </c>
      <c r="AO33" s="23">
        <f t="shared" si="13"/>
        <v>0</v>
      </c>
      <c r="AP33" s="23">
        <f t="shared" si="14"/>
        <v>0</v>
      </c>
      <c r="AQ33" s="20"/>
    </row>
    <row r="34" spans="1:43" s="37" customFormat="1" x14ac:dyDescent="0.35">
      <c r="A34" s="19"/>
      <c r="B34" s="18"/>
      <c r="C34" s="19"/>
      <c r="D34" s="25"/>
      <c r="E34" s="25" t="s">
        <v>38</v>
      </c>
      <c r="F34" s="21">
        <v>6561</v>
      </c>
      <c r="G34" s="22">
        <v>243811</v>
      </c>
      <c r="H34" s="23">
        <v>3</v>
      </c>
      <c r="I34" s="25">
        <v>85</v>
      </c>
      <c r="J34" s="23">
        <f t="shared" si="0"/>
        <v>3</v>
      </c>
      <c r="K34" s="100">
        <v>1</v>
      </c>
      <c r="L34" s="100">
        <f t="shared" si="15"/>
        <v>85</v>
      </c>
      <c r="M34" s="138"/>
      <c r="N34" s="138">
        <f t="shared" si="16"/>
        <v>0</v>
      </c>
      <c r="O34" s="151"/>
      <c r="P34" s="151">
        <f t="shared" si="17"/>
        <v>0</v>
      </c>
      <c r="Q34" s="177"/>
      <c r="R34" s="177">
        <f t="shared" si="1"/>
        <v>0</v>
      </c>
      <c r="S34" s="202"/>
      <c r="T34" s="202">
        <f t="shared" si="2"/>
        <v>0</v>
      </c>
      <c r="U34" s="215"/>
      <c r="V34" s="215"/>
      <c r="W34" s="146"/>
      <c r="X34" s="146">
        <f t="shared" si="4"/>
        <v>0</v>
      </c>
      <c r="Y34" s="234"/>
      <c r="Z34" s="233"/>
      <c r="AA34" s="245"/>
      <c r="AB34" s="245">
        <f t="shared" si="6"/>
        <v>0</v>
      </c>
      <c r="AC34" s="259"/>
      <c r="AD34" s="259">
        <f t="shared" si="7"/>
        <v>0</v>
      </c>
      <c r="AE34" s="273"/>
      <c r="AF34" s="273">
        <f t="shared" si="8"/>
        <v>0</v>
      </c>
      <c r="AG34" s="287"/>
      <c r="AH34" s="287">
        <f t="shared" si="9"/>
        <v>0</v>
      </c>
      <c r="AI34" s="297"/>
      <c r="AJ34" s="297">
        <f t="shared" si="10"/>
        <v>0</v>
      </c>
      <c r="AK34" s="312"/>
      <c r="AL34" s="312">
        <f t="shared" si="11"/>
        <v>0</v>
      </c>
      <c r="AM34" s="24">
        <f t="shared" si="12"/>
        <v>1</v>
      </c>
      <c r="AN34" s="15">
        <f t="shared" si="12"/>
        <v>85</v>
      </c>
      <c r="AO34" s="23">
        <f t="shared" si="13"/>
        <v>2</v>
      </c>
      <c r="AP34" s="23">
        <f t="shared" si="14"/>
        <v>170</v>
      </c>
      <c r="AQ34" s="20"/>
    </row>
    <row r="35" spans="1:43" s="37" customFormat="1" ht="42" x14ac:dyDescent="0.35">
      <c r="A35" s="17">
        <v>11</v>
      </c>
      <c r="B35" s="18" t="s">
        <v>46</v>
      </c>
      <c r="C35" s="19" t="s">
        <v>42</v>
      </c>
      <c r="D35" s="20"/>
      <c r="E35" s="20"/>
      <c r="F35" s="21"/>
      <c r="G35" s="22"/>
      <c r="H35" s="23"/>
      <c r="I35" s="20"/>
      <c r="J35" s="23">
        <f t="shared" si="0"/>
        <v>0</v>
      </c>
      <c r="K35" s="100"/>
      <c r="L35" s="100">
        <f t="shared" si="15"/>
        <v>0</v>
      </c>
      <c r="M35" s="138"/>
      <c r="N35" s="138">
        <f t="shared" si="16"/>
        <v>0</v>
      </c>
      <c r="O35" s="151"/>
      <c r="P35" s="151">
        <f t="shared" si="17"/>
        <v>0</v>
      </c>
      <c r="Q35" s="177"/>
      <c r="R35" s="177">
        <f t="shared" si="1"/>
        <v>0</v>
      </c>
      <c r="S35" s="202"/>
      <c r="T35" s="202">
        <f t="shared" si="2"/>
        <v>0</v>
      </c>
      <c r="U35" s="215"/>
      <c r="V35" s="215">
        <f t="shared" si="3"/>
        <v>0</v>
      </c>
      <c r="W35" s="146"/>
      <c r="X35" s="146">
        <f t="shared" si="4"/>
        <v>0</v>
      </c>
      <c r="Y35" s="234"/>
      <c r="Z35" s="233">
        <f t="shared" si="5"/>
        <v>0</v>
      </c>
      <c r="AA35" s="245"/>
      <c r="AB35" s="245">
        <f t="shared" si="6"/>
        <v>0</v>
      </c>
      <c r="AC35" s="259"/>
      <c r="AD35" s="259">
        <f t="shared" si="7"/>
        <v>0</v>
      </c>
      <c r="AE35" s="273"/>
      <c r="AF35" s="273">
        <f t="shared" si="8"/>
        <v>0</v>
      </c>
      <c r="AG35" s="287"/>
      <c r="AH35" s="287">
        <f t="shared" si="9"/>
        <v>0</v>
      </c>
      <c r="AI35" s="297"/>
      <c r="AJ35" s="297">
        <f t="shared" si="10"/>
        <v>0</v>
      </c>
      <c r="AK35" s="312"/>
      <c r="AL35" s="312">
        <f t="shared" si="11"/>
        <v>0</v>
      </c>
      <c r="AM35" s="24">
        <f t="shared" si="12"/>
        <v>0</v>
      </c>
      <c r="AN35" s="15">
        <f t="shared" si="12"/>
        <v>0</v>
      </c>
      <c r="AO35" s="23">
        <f t="shared" si="13"/>
        <v>0</v>
      </c>
      <c r="AP35" s="23">
        <f t="shared" si="14"/>
        <v>0</v>
      </c>
      <c r="AQ35" s="20"/>
    </row>
    <row r="36" spans="1:43" s="37" customFormat="1" x14ac:dyDescent="0.35">
      <c r="A36" s="19"/>
      <c r="B36" s="18"/>
      <c r="C36" s="19"/>
      <c r="D36" s="25">
        <v>0</v>
      </c>
      <c r="E36" s="25"/>
      <c r="F36" s="21"/>
      <c r="G36" s="22"/>
      <c r="H36" s="23"/>
      <c r="I36" s="25">
        <v>75</v>
      </c>
      <c r="J36" s="23">
        <f t="shared" si="0"/>
        <v>0</v>
      </c>
      <c r="K36" s="100"/>
      <c r="L36" s="100">
        <f t="shared" si="15"/>
        <v>0</v>
      </c>
      <c r="M36" s="138"/>
      <c r="N36" s="138">
        <f t="shared" si="16"/>
        <v>0</v>
      </c>
      <c r="O36" s="151"/>
      <c r="P36" s="151">
        <f t="shared" si="17"/>
        <v>0</v>
      </c>
      <c r="Q36" s="177"/>
      <c r="R36" s="177">
        <f t="shared" si="1"/>
        <v>0</v>
      </c>
      <c r="S36" s="202"/>
      <c r="T36" s="202">
        <f t="shared" si="2"/>
        <v>0</v>
      </c>
      <c r="U36" s="215"/>
      <c r="V36" s="215">
        <f t="shared" si="3"/>
        <v>0</v>
      </c>
      <c r="W36" s="146"/>
      <c r="X36" s="146">
        <f t="shared" si="4"/>
        <v>0</v>
      </c>
      <c r="Y36" s="234"/>
      <c r="Z36" s="233">
        <f t="shared" si="5"/>
        <v>0</v>
      </c>
      <c r="AA36" s="245"/>
      <c r="AB36" s="245">
        <f t="shared" si="6"/>
        <v>0</v>
      </c>
      <c r="AC36" s="259"/>
      <c r="AD36" s="259">
        <f t="shared" si="7"/>
        <v>0</v>
      </c>
      <c r="AE36" s="273"/>
      <c r="AF36" s="273">
        <f t="shared" si="8"/>
        <v>0</v>
      </c>
      <c r="AG36" s="287"/>
      <c r="AH36" s="287">
        <f t="shared" si="9"/>
        <v>0</v>
      </c>
      <c r="AI36" s="297"/>
      <c r="AJ36" s="297">
        <f t="shared" si="10"/>
        <v>0</v>
      </c>
      <c r="AK36" s="312"/>
      <c r="AL36" s="312">
        <f t="shared" si="11"/>
        <v>0</v>
      </c>
      <c r="AM36" s="24">
        <f t="shared" si="12"/>
        <v>0</v>
      </c>
      <c r="AN36" s="15">
        <f t="shared" si="12"/>
        <v>0</v>
      </c>
      <c r="AO36" s="23">
        <f t="shared" si="13"/>
        <v>0</v>
      </c>
      <c r="AP36" s="23">
        <f t="shared" si="14"/>
        <v>0</v>
      </c>
      <c r="AQ36" s="20"/>
    </row>
    <row r="37" spans="1:43" s="37" customFormat="1" x14ac:dyDescent="0.35">
      <c r="A37" s="19"/>
      <c r="B37" s="18"/>
      <c r="C37" s="19"/>
      <c r="D37" s="25">
        <v>0</v>
      </c>
      <c r="E37" s="25"/>
      <c r="F37" s="21"/>
      <c r="G37" s="22"/>
      <c r="H37" s="23"/>
      <c r="I37" s="25">
        <v>85</v>
      </c>
      <c r="J37" s="23">
        <f t="shared" si="0"/>
        <v>0</v>
      </c>
      <c r="K37" s="100"/>
      <c r="L37" s="100">
        <f t="shared" si="15"/>
        <v>0</v>
      </c>
      <c r="M37" s="138"/>
      <c r="N37" s="138">
        <f t="shared" si="16"/>
        <v>0</v>
      </c>
      <c r="O37" s="151"/>
      <c r="P37" s="151">
        <f t="shared" si="17"/>
        <v>0</v>
      </c>
      <c r="Q37" s="177"/>
      <c r="R37" s="177">
        <f t="shared" si="1"/>
        <v>0</v>
      </c>
      <c r="S37" s="202"/>
      <c r="T37" s="202">
        <f t="shared" si="2"/>
        <v>0</v>
      </c>
      <c r="U37" s="215"/>
      <c r="V37" s="215">
        <f t="shared" si="3"/>
        <v>0</v>
      </c>
      <c r="W37" s="146"/>
      <c r="X37" s="146">
        <f t="shared" si="4"/>
        <v>0</v>
      </c>
      <c r="Y37" s="234"/>
      <c r="Z37" s="233">
        <f t="shared" si="5"/>
        <v>0</v>
      </c>
      <c r="AA37" s="245"/>
      <c r="AB37" s="245">
        <f t="shared" si="6"/>
        <v>0</v>
      </c>
      <c r="AC37" s="259"/>
      <c r="AD37" s="259">
        <f t="shared" si="7"/>
        <v>0</v>
      </c>
      <c r="AE37" s="273"/>
      <c r="AF37" s="273">
        <f t="shared" si="8"/>
        <v>0</v>
      </c>
      <c r="AG37" s="287"/>
      <c r="AH37" s="287">
        <f t="shared" si="9"/>
        <v>0</v>
      </c>
      <c r="AI37" s="297"/>
      <c r="AJ37" s="297">
        <f t="shared" si="10"/>
        <v>0</v>
      </c>
      <c r="AK37" s="312"/>
      <c r="AL37" s="312">
        <f t="shared" si="11"/>
        <v>0</v>
      </c>
      <c r="AM37" s="24">
        <f t="shared" si="12"/>
        <v>0</v>
      </c>
      <c r="AN37" s="15">
        <f t="shared" si="12"/>
        <v>0</v>
      </c>
      <c r="AO37" s="23">
        <f t="shared" si="13"/>
        <v>0</v>
      </c>
      <c r="AP37" s="23">
        <f t="shared" si="14"/>
        <v>0</v>
      </c>
      <c r="AQ37" s="20"/>
    </row>
    <row r="38" spans="1:43" s="37" customFormat="1" x14ac:dyDescent="0.35">
      <c r="A38" s="19"/>
      <c r="B38" s="18"/>
      <c r="C38" s="19"/>
      <c r="D38" s="25"/>
      <c r="E38" s="25" t="s">
        <v>38</v>
      </c>
      <c r="F38" s="21">
        <v>6561</v>
      </c>
      <c r="G38" s="22">
        <v>243811</v>
      </c>
      <c r="H38" s="23">
        <v>3</v>
      </c>
      <c r="I38" s="25">
        <v>85</v>
      </c>
      <c r="J38" s="23">
        <f t="shared" si="0"/>
        <v>3</v>
      </c>
      <c r="K38" s="100">
        <v>1</v>
      </c>
      <c r="L38" s="100">
        <f t="shared" si="15"/>
        <v>85</v>
      </c>
      <c r="M38" s="138"/>
      <c r="N38" s="138">
        <f t="shared" si="16"/>
        <v>0</v>
      </c>
      <c r="O38" s="151"/>
      <c r="P38" s="151">
        <f t="shared" si="17"/>
        <v>0</v>
      </c>
      <c r="Q38" s="177"/>
      <c r="R38" s="177">
        <f t="shared" si="1"/>
        <v>0</v>
      </c>
      <c r="S38" s="202"/>
      <c r="T38" s="202">
        <f t="shared" si="2"/>
        <v>0</v>
      </c>
      <c r="U38" s="215"/>
      <c r="V38" s="215">
        <f t="shared" si="3"/>
        <v>0</v>
      </c>
      <c r="W38" s="146"/>
      <c r="X38" s="146">
        <f t="shared" si="4"/>
        <v>0</v>
      </c>
      <c r="Y38" s="234"/>
      <c r="Z38" s="233">
        <f t="shared" si="5"/>
        <v>0</v>
      </c>
      <c r="AA38" s="245"/>
      <c r="AB38" s="245">
        <f t="shared" si="6"/>
        <v>0</v>
      </c>
      <c r="AC38" s="259"/>
      <c r="AD38" s="259">
        <f t="shared" si="7"/>
        <v>0</v>
      </c>
      <c r="AE38" s="273"/>
      <c r="AF38" s="273">
        <f t="shared" si="8"/>
        <v>0</v>
      </c>
      <c r="AG38" s="287"/>
      <c r="AH38" s="287">
        <f t="shared" si="9"/>
        <v>0</v>
      </c>
      <c r="AI38" s="297"/>
      <c r="AJ38" s="297">
        <f t="shared" si="10"/>
        <v>0</v>
      </c>
      <c r="AK38" s="312"/>
      <c r="AL38" s="312">
        <f t="shared" si="11"/>
        <v>0</v>
      </c>
      <c r="AM38" s="24">
        <f t="shared" si="12"/>
        <v>1</v>
      </c>
      <c r="AN38" s="15">
        <f t="shared" si="12"/>
        <v>85</v>
      </c>
      <c r="AO38" s="23">
        <f t="shared" si="13"/>
        <v>2</v>
      </c>
      <c r="AP38" s="23">
        <f t="shared" si="14"/>
        <v>170</v>
      </c>
      <c r="AQ38" s="20"/>
    </row>
    <row r="39" spans="1:43" s="37" customFormat="1" ht="42" x14ac:dyDescent="0.35">
      <c r="A39" s="17">
        <v>12</v>
      </c>
      <c r="B39" s="18" t="s">
        <v>47</v>
      </c>
      <c r="C39" s="19" t="s">
        <v>42</v>
      </c>
      <c r="D39" s="20"/>
      <c r="E39" s="20"/>
      <c r="F39" s="21"/>
      <c r="G39" s="22"/>
      <c r="H39" s="23"/>
      <c r="I39" s="20"/>
      <c r="J39" s="23">
        <f t="shared" si="0"/>
        <v>0</v>
      </c>
      <c r="K39" s="100"/>
      <c r="L39" s="100">
        <f t="shared" si="15"/>
        <v>0</v>
      </c>
      <c r="M39" s="138"/>
      <c r="N39" s="138">
        <f t="shared" si="16"/>
        <v>0</v>
      </c>
      <c r="O39" s="151"/>
      <c r="P39" s="151">
        <f t="shared" si="17"/>
        <v>0</v>
      </c>
      <c r="Q39" s="177"/>
      <c r="R39" s="177">
        <f t="shared" si="1"/>
        <v>0</v>
      </c>
      <c r="S39" s="202"/>
      <c r="T39" s="202">
        <f t="shared" si="2"/>
        <v>0</v>
      </c>
      <c r="U39" s="215"/>
      <c r="V39" s="215">
        <f t="shared" si="3"/>
        <v>0</v>
      </c>
      <c r="W39" s="146"/>
      <c r="X39" s="146">
        <f t="shared" si="4"/>
        <v>0</v>
      </c>
      <c r="Y39" s="234"/>
      <c r="Z39" s="233">
        <f t="shared" si="5"/>
        <v>0</v>
      </c>
      <c r="AA39" s="245"/>
      <c r="AB39" s="245">
        <f t="shared" si="6"/>
        <v>0</v>
      </c>
      <c r="AC39" s="259"/>
      <c r="AD39" s="259">
        <f t="shared" si="7"/>
        <v>0</v>
      </c>
      <c r="AE39" s="273"/>
      <c r="AF39" s="273">
        <f t="shared" si="8"/>
        <v>0</v>
      </c>
      <c r="AG39" s="287"/>
      <c r="AH39" s="287">
        <f t="shared" si="9"/>
        <v>0</v>
      </c>
      <c r="AI39" s="297"/>
      <c r="AJ39" s="297">
        <f t="shared" si="10"/>
        <v>0</v>
      </c>
      <c r="AK39" s="312"/>
      <c r="AL39" s="312">
        <f t="shared" si="11"/>
        <v>0</v>
      </c>
      <c r="AM39" s="24">
        <f t="shared" si="12"/>
        <v>0</v>
      </c>
      <c r="AN39" s="15">
        <f t="shared" si="12"/>
        <v>0</v>
      </c>
      <c r="AO39" s="23">
        <f t="shared" si="13"/>
        <v>0</v>
      </c>
      <c r="AP39" s="23">
        <f t="shared" si="14"/>
        <v>0</v>
      </c>
      <c r="AQ39" s="20"/>
    </row>
    <row r="40" spans="1:43" s="37" customFormat="1" x14ac:dyDescent="0.35">
      <c r="A40" s="19"/>
      <c r="B40" s="18"/>
      <c r="C40" s="19"/>
      <c r="D40" s="25">
        <v>0</v>
      </c>
      <c r="E40" s="25"/>
      <c r="F40" s="21"/>
      <c r="G40" s="22"/>
      <c r="H40" s="23"/>
      <c r="I40" s="25">
        <v>75</v>
      </c>
      <c r="J40" s="23">
        <f t="shared" si="0"/>
        <v>0</v>
      </c>
      <c r="K40" s="100"/>
      <c r="L40" s="100">
        <f t="shared" si="15"/>
        <v>0</v>
      </c>
      <c r="M40" s="138"/>
      <c r="N40" s="138">
        <f t="shared" si="16"/>
        <v>0</v>
      </c>
      <c r="O40" s="151"/>
      <c r="P40" s="151">
        <f t="shared" si="17"/>
        <v>0</v>
      </c>
      <c r="Q40" s="177"/>
      <c r="R40" s="177">
        <f t="shared" si="1"/>
        <v>0</v>
      </c>
      <c r="S40" s="202"/>
      <c r="T40" s="202">
        <f t="shared" si="2"/>
        <v>0</v>
      </c>
      <c r="U40" s="215"/>
      <c r="V40" s="215">
        <f t="shared" si="3"/>
        <v>0</v>
      </c>
      <c r="W40" s="146"/>
      <c r="X40" s="146">
        <f t="shared" si="4"/>
        <v>0</v>
      </c>
      <c r="Y40" s="234"/>
      <c r="Z40" s="233">
        <f t="shared" si="5"/>
        <v>0</v>
      </c>
      <c r="AA40" s="245"/>
      <c r="AB40" s="245">
        <f t="shared" si="6"/>
        <v>0</v>
      </c>
      <c r="AC40" s="259"/>
      <c r="AD40" s="259">
        <f t="shared" si="7"/>
        <v>0</v>
      </c>
      <c r="AE40" s="273"/>
      <c r="AF40" s="273">
        <f t="shared" si="8"/>
        <v>0</v>
      </c>
      <c r="AG40" s="287"/>
      <c r="AH40" s="287">
        <f t="shared" si="9"/>
        <v>0</v>
      </c>
      <c r="AI40" s="297"/>
      <c r="AJ40" s="297">
        <f t="shared" si="10"/>
        <v>0</v>
      </c>
      <c r="AK40" s="312"/>
      <c r="AL40" s="312">
        <f t="shared" si="11"/>
        <v>0</v>
      </c>
      <c r="AM40" s="24">
        <f t="shared" si="12"/>
        <v>0</v>
      </c>
      <c r="AN40" s="15">
        <f t="shared" si="12"/>
        <v>0</v>
      </c>
      <c r="AO40" s="23">
        <f t="shared" si="13"/>
        <v>0</v>
      </c>
      <c r="AP40" s="23">
        <f t="shared" si="14"/>
        <v>0</v>
      </c>
      <c r="AQ40" s="20"/>
    </row>
    <row r="41" spans="1:43" s="37" customFormat="1" x14ac:dyDescent="0.35">
      <c r="A41" s="19"/>
      <c r="B41" s="18"/>
      <c r="C41" s="19"/>
      <c r="D41" s="25">
        <v>3</v>
      </c>
      <c r="E41" s="25"/>
      <c r="F41" s="21"/>
      <c r="G41" s="22"/>
      <c r="H41" s="23"/>
      <c r="I41" s="25">
        <v>80</v>
      </c>
      <c r="J41" s="23">
        <f t="shared" si="0"/>
        <v>3</v>
      </c>
      <c r="K41" s="100"/>
      <c r="L41" s="100">
        <f t="shared" si="15"/>
        <v>0</v>
      </c>
      <c r="M41" s="138"/>
      <c r="N41" s="138">
        <f t="shared" si="16"/>
        <v>0</v>
      </c>
      <c r="O41" s="151"/>
      <c r="P41" s="151">
        <f t="shared" si="17"/>
        <v>0</v>
      </c>
      <c r="Q41" s="177"/>
      <c r="R41" s="177">
        <f t="shared" si="1"/>
        <v>0</v>
      </c>
      <c r="S41" s="202"/>
      <c r="T41" s="202">
        <f t="shared" si="2"/>
        <v>0</v>
      </c>
      <c r="U41" s="215"/>
      <c r="V41" s="215">
        <f t="shared" si="3"/>
        <v>0</v>
      </c>
      <c r="W41" s="146"/>
      <c r="X41" s="146">
        <f t="shared" si="4"/>
        <v>0</v>
      </c>
      <c r="Y41" s="234"/>
      <c r="Z41" s="233">
        <f t="shared" si="5"/>
        <v>0</v>
      </c>
      <c r="AA41" s="245"/>
      <c r="AB41" s="245">
        <f t="shared" si="6"/>
        <v>0</v>
      </c>
      <c r="AC41" s="259"/>
      <c r="AD41" s="259">
        <f t="shared" si="7"/>
        <v>0</v>
      </c>
      <c r="AE41" s="273"/>
      <c r="AF41" s="273">
        <f t="shared" si="8"/>
        <v>0</v>
      </c>
      <c r="AG41" s="287"/>
      <c r="AH41" s="287">
        <f t="shared" si="9"/>
        <v>0</v>
      </c>
      <c r="AI41" s="297"/>
      <c r="AJ41" s="297">
        <f t="shared" si="10"/>
        <v>0</v>
      </c>
      <c r="AK41" s="312"/>
      <c r="AL41" s="312">
        <f t="shared" si="11"/>
        <v>0</v>
      </c>
      <c r="AM41" s="24">
        <f t="shared" ref="AM41:AN74" si="18">K41+M41+O41+Q41+S41+U41+W41+Y41+AA41+AC41+AE41+AG41+AI41+AK41</f>
        <v>0</v>
      </c>
      <c r="AN41" s="15">
        <f t="shared" si="18"/>
        <v>0</v>
      </c>
      <c r="AO41" s="23">
        <f t="shared" si="13"/>
        <v>3</v>
      </c>
      <c r="AP41" s="23">
        <f t="shared" si="14"/>
        <v>240</v>
      </c>
      <c r="AQ41" s="20"/>
    </row>
    <row r="42" spans="1:43" s="37" customFormat="1" x14ac:dyDescent="0.35">
      <c r="A42" s="19"/>
      <c r="B42" s="18"/>
      <c r="C42" s="19"/>
      <c r="D42" s="25">
        <v>0</v>
      </c>
      <c r="E42" s="25"/>
      <c r="F42" s="21"/>
      <c r="G42" s="22"/>
      <c r="H42" s="23"/>
      <c r="I42" s="25">
        <v>85</v>
      </c>
      <c r="J42" s="23">
        <f t="shared" si="0"/>
        <v>0</v>
      </c>
      <c r="K42" s="100"/>
      <c r="L42" s="100">
        <f t="shared" si="15"/>
        <v>0</v>
      </c>
      <c r="M42" s="138"/>
      <c r="N42" s="138">
        <f t="shared" si="16"/>
        <v>0</v>
      </c>
      <c r="O42" s="151"/>
      <c r="P42" s="151">
        <f t="shared" si="17"/>
        <v>0</v>
      </c>
      <c r="Q42" s="177"/>
      <c r="R42" s="177">
        <f t="shared" si="1"/>
        <v>0</v>
      </c>
      <c r="S42" s="202"/>
      <c r="T42" s="202">
        <f t="shared" si="2"/>
        <v>0</v>
      </c>
      <c r="U42" s="215"/>
      <c r="V42" s="215">
        <f t="shared" si="3"/>
        <v>0</v>
      </c>
      <c r="W42" s="146"/>
      <c r="X42" s="146">
        <f t="shared" si="4"/>
        <v>0</v>
      </c>
      <c r="Y42" s="234"/>
      <c r="Z42" s="233">
        <f t="shared" si="5"/>
        <v>0</v>
      </c>
      <c r="AA42" s="245"/>
      <c r="AB42" s="245">
        <f t="shared" si="6"/>
        <v>0</v>
      </c>
      <c r="AC42" s="259"/>
      <c r="AD42" s="259">
        <f t="shared" si="7"/>
        <v>0</v>
      </c>
      <c r="AE42" s="273"/>
      <c r="AF42" s="273">
        <f t="shared" si="8"/>
        <v>0</v>
      </c>
      <c r="AG42" s="287"/>
      <c r="AH42" s="287">
        <f t="shared" si="9"/>
        <v>0</v>
      </c>
      <c r="AI42" s="297"/>
      <c r="AJ42" s="297">
        <f t="shared" si="10"/>
        <v>0</v>
      </c>
      <c r="AK42" s="312"/>
      <c r="AL42" s="312">
        <f t="shared" si="11"/>
        <v>0</v>
      </c>
      <c r="AM42" s="24">
        <f t="shared" si="18"/>
        <v>0</v>
      </c>
      <c r="AN42" s="15">
        <f t="shared" si="18"/>
        <v>0</v>
      </c>
      <c r="AO42" s="23">
        <f t="shared" si="13"/>
        <v>0</v>
      </c>
      <c r="AP42" s="23">
        <f t="shared" si="14"/>
        <v>0</v>
      </c>
      <c r="AQ42" s="20"/>
    </row>
    <row r="43" spans="1:43" s="37" customFormat="1" ht="42" x14ac:dyDescent="0.35">
      <c r="A43" s="17">
        <v>13</v>
      </c>
      <c r="B43" s="18" t="s">
        <v>48</v>
      </c>
      <c r="C43" s="19" t="s">
        <v>42</v>
      </c>
      <c r="D43" s="20"/>
      <c r="E43" s="20"/>
      <c r="F43" s="21"/>
      <c r="G43" s="22"/>
      <c r="H43" s="23"/>
      <c r="I43" s="20"/>
      <c r="J43" s="23">
        <f t="shared" si="0"/>
        <v>0</v>
      </c>
      <c r="K43" s="100"/>
      <c r="L43" s="100">
        <f t="shared" si="15"/>
        <v>0</v>
      </c>
      <c r="M43" s="138"/>
      <c r="N43" s="138">
        <f t="shared" si="16"/>
        <v>0</v>
      </c>
      <c r="O43" s="151"/>
      <c r="P43" s="151">
        <f t="shared" si="17"/>
        <v>0</v>
      </c>
      <c r="Q43" s="177"/>
      <c r="R43" s="177">
        <f t="shared" si="1"/>
        <v>0</v>
      </c>
      <c r="S43" s="202"/>
      <c r="T43" s="202">
        <f t="shared" si="2"/>
        <v>0</v>
      </c>
      <c r="U43" s="215"/>
      <c r="V43" s="215">
        <f t="shared" si="3"/>
        <v>0</v>
      </c>
      <c r="W43" s="146"/>
      <c r="X43" s="146">
        <f t="shared" si="4"/>
        <v>0</v>
      </c>
      <c r="Y43" s="234"/>
      <c r="Z43" s="233">
        <f t="shared" si="5"/>
        <v>0</v>
      </c>
      <c r="AA43" s="245"/>
      <c r="AB43" s="245">
        <f t="shared" si="6"/>
        <v>0</v>
      </c>
      <c r="AC43" s="259"/>
      <c r="AD43" s="259">
        <f t="shared" si="7"/>
        <v>0</v>
      </c>
      <c r="AE43" s="273"/>
      <c r="AF43" s="273">
        <f t="shared" si="8"/>
        <v>0</v>
      </c>
      <c r="AG43" s="287"/>
      <c r="AH43" s="287">
        <f t="shared" si="9"/>
        <v>0</v>
      </c>
      <c r="AI43" s="297"/>
      <c r="AJ43" s="297">
        <f t="shared" si="10"/>
        <v>0</v>
      </c>
      <c r="AK43" s="312"/>
      <c r="AL43" s="312">
        <f t="shared" si="11"/>
        <v>0</v>
      </c>
      <c r="AM43" s="24">
        <f t="shared" si="18"/>
        <v>0</v>
      </c>
      <c r="AN43" s="15">
        <f t="shared" si="18"/>
        <v>0</v>
      </c>
      <c r="AO43" s="23">
        <f t="shared" si="13"/>
        <v>0</v>
      </c>
      <c r="AP43" s="23">
        <f t="shared" si="14"/>
        <v>0</v>
      </c>
      <c r="AQ43" s="20"/>
    </row>
    <row r="44" spans="1:43" s="37" customFormat="1" x14ac:dyDescent="0.35">
      <c r="A44" s="19"/>
      <c r="B44" s="18"/>
      <c r="C44" s="19"/>
      <c r="D44" s="25">
        <v>2</v>
      </c>
      <c r="E44" s="25"/>
      <c r="F44" s="21"/>
      <c r="G44" s="22"/>
      <c r="H44" s="23"/>
      <c r="I44" s="25">
        <v>75</v>
      </c>
      <c r="J44" s="23">
        <f t="shared" si="0"/>
        <v>2</v>
      </c>
      <c r="K44" s="100">
        <v>1</v>
      </c>
      <c r="L44" s="100">
        <f t="shared" si="15"/>
        <v>75</v>
      </c>
      <c r="M44" s="138"/>
      <c r="N44" s="138">
        <f t="shared" si="16"/>
        <v>0</v>
      </c>
      <c r="O44" s="151"/>
      <c r="P44" s="151">
        <f t="shared" si="17"/>
        <v>0</v>
      </c>
      <c r="Q44" s="177"/>
      <c r="R44" s="177">
        <f t="shared" si="1"/>
        <v>0</v>
      </c>
      <c r="S44" s="202"/>
      <c r="T44" s="202">
        <f t="shared" si="2"/>
        <v>0</v>
      </c>
      <c r="U44" s="215"/>
      <c r="V44" s="215">
        <f t="shared" si="3"/>
        <v>0</v>
      </c>
      <c r="W44" s="146"/>
      <c r="X44" s="146">
        <f t="shared" si="4"/>
        <v>0</v>
      </c>
      <c r="Y44" s="234"/>
      <c r="Z44" s="233">
        <f t="shared" si="5"/>
        <v>0</v>
      </c>
      <c r="AA44" s="245"/>
      <c r="AB44" s="245">
        <f t="shared" si="6"/>
        <v>0</v>
      </c>
      <c r="AC44" s="259"/>
      <c r="AD44" s="259">
        <f t="shared" si="7"/>
        <v>0</v>
      </c>
      <c r="AE44" s="273"/>
      <c r="AF44" s="273">
        <f t="shared" si="8"/>
        <v>0</v>
      </c>
      <c r="AG44" s="287"/>
      <c r="AH44" s="287">
        <f t="shared" si="9"/>
        <v>0</v>
      </c>
      <c r="AI44" s="297"/>
      <c r="AJ44" s="297">
        <f t="shared" si="10"/>
        <v>0</v>
      </c>
      <c r="AK44" s="312"/>
      <c r="AL44" s="312">
        <f t="shared" si="11"/>
        <v>0</v>
      </c>
      <c r="AM44" s="24">
        <f t="shared" si="18"/>
        <v>1</v>
      </c>
      <c r="AN44" s="15">
        <f t="shared" si="18"/>
        <v>75</v>
      </c>
      <c r="AO44" s="23">
        <f t="shared" si="13"/>
        <v>1</v>
      </c>
      <c r="AP44" s="23">
        <f t="shared" si="14"/>
        <v>75</v>
      </c>
      <c r="AQ44" s="20"/>
    </row>
    <row r="45" spans="1:43" s="37" customFormat="1" x14ac:dyDescent="0.35">
      <c r="A45" s="19"/>
      <c r="B45" s="18"/>
      <c r="C45" s="19"/>
      <c r="D45" s="25">
        <v>1</v>
      </c>
      <c r="E45" s="25"/>
      <c r="F45" s="21"/>
      <c r="G45" s="22"/>
      <c r="H45" s="23"/>
      <c r="I45" s="25">
        <v>85</v>
      </c>
      <c r="J45" s="23">
        <f t="shared" si="0"/>
        <v>1</v>
      </c>
      <c r="K45" s="100"/>
      <c r="L45" s="100">
        <f t="shared" si="15"/>
        <v>0</v>
      </c>
      <c r="M45" s="138"/>
      <c r="N45" s="138">
        <f t="shared" si="16"/>
        <v>0</v>
      </c>
      <c r="O45" s="151"/>
      <c r="P45" s="151">
        <f t="shared" si="17"/>
        <v>0</v>
      </c>
      <c r="Q45" s="177"/>
      <c r="R45" s="177">
        <f t="shared" si="1"/>
        <v>0</v>
      </c>
      <c r="S45" s="202"/>
      <c r="T45" s="202">
        <f t="shared" si="2"/>
        <v>0</v>
      </c>
      <c r="U45" s="215"/>
      <c r="V45" s="215">
        <f t="shared" si="3"/>
        <v>0</v>
      </c>
      <c r="W45" s="146"/>
      <c r="X45" s="146">
        <f t="shared" si="4"/>
        <v>0</v>
      </c>
      <c r="Y45" s="234"/>
      <c r="Z45" s="233">
        <f t="shared" si="5"/>
        <v>0</v>
      </c>
      <c r="AA45" s="245"/>
      <c r="AB45" s="245">
        <f t="shared" si="6"/>
        <v>0</v>
      </c>
      <c r="AC45" s="259"/>
      <c r="AD45" s="259">
        <f t="shared" si="7"/>
        <v>0</v>
      </c>
      <c r="AE45" s="273"/>
      <c r="AF45" s="273">
        <f t="shared" si="8"/>
        <v>0</v>
      </c>
      <c r="AG45" s="287"/>
      <c r="AH45" s="287">
        <f t="shared" si="9"/>
        <v>0</v>
      </c>
      <c r="AI45" s="297"/>
      <c r="AJ45" s="297">
        <f t="shared" si="10"/>
        <v>0</v>
      </c>
      <c r="AK45" s="312"/>
      <c r="AL45" s="312">
        <f t="shared" si="11"/>
        <v>0</v>
      </c>
      <c r="AM45" s="24">
        <f t="shared" si="18"/>
        <v>0</v>
      </c>
      <c r="AN45" s="15">
        <f t="shared" si="18"/>
        <v>0</v>
      </c>
      <c r="AO45" s="23">
        <f t="shared" si="13"/>
        <v>1</v>
      </c>
      <c r="AP45" s="23">
        <f t="shared" si="14"/>
        <v>85</v>
      </c>
      <c r="AQ45" s="20"/>
    </row>
    <row r="46" spans="1:43" s="37" customFormat="1" x14ac:dyDescent="0.35">
      <c r="A46" s="19"/>
      <c r="B46" s="18"/>
      <c r="C46" s="19"/>
      <c r="D46" s="25">
        <v>0</v>
      </c>
      <c r="E46" s="25" t="s">
        <v>304</v>
      </c>
      <c r="F46" s="21"/>
      <c r="G46" s="22">
        <v>243811</v>
      </c>
      <c r="H46" s="23">
        <v>2</v>
      </c>
      <c r="I46" s="25">
        <v>85</v>
      </c>
      <c r="J46" s="23">
        <f t="shared" si="0"/>
        <v>2</v>
      </c>
      <c r="K46" s="100"/>
      <c r="L46" s="100">
        <f t="shared" si="15"/>
        <v>0</v>
      </c>
      <c r="M46" s="138"/>
      <c r="N46" s="138">
        <f t="shared" si="16"/>
        <v>0</v>
      </c>
      <c r="O46" s="151"/>
      <c r="P46" s="151">
        <f t="shared" si="17"/>
        <v>0</v>
      </c>
      <c r="Q46" s="177"/>
      <c r="R46" s="177">
        <f t="shared" si="1"/>
        <v>0</v>
      </c>
      <c r="S46" s="202"/>
      <c r="T46" s="202">
        <f t="shared" si="2"/>
        <v>0</v>
      </c>
      <c r="U46" s="215"/>
      <c r="V46" s="215">
        <f t="shared" si="3"/>
        <v>0</v>
      </c>
      <c r="W46" s="146"/>
      <c r="X46" s="146">
        <f t="shared" si="4"/>
        <v>0</v>
      </c>
      <c r="Y46" s="234"/>
      <c r="Z46" s="233">
        <f t="shared" si="5"/>
        <v>0</v>
      </c>
      <c r="AA46" s="245"/>
      <c r="AB46" s="245">
        <f t="shared" si="6"/>
        <v>0</v>
      </c>
      <c r="AC46" s="259"/>
      <c r="AD46" s="259">
        <f t="shared" si="7"/>
        <v>0</v>
      </c>
      <c r="AE46" s="273"/>
      <c r="AF46" s="273">
        <f t="shared" si="8"/>
        <v>0</v>
      </c>
      <c r="AG46" s="287"/>
      <c r="AH46" s="287">
        <f t="shared" si="9"/>
        <v>0</v>
      </c>
      <c r="AI46" s="297"/>
      <c r="AJ46" s="297">
        <f t="shared" si="10"/>
        <v>0</v>
      </c>
      <c r="AK46" s="312"/>
      <c r="AL46" s="312">
        <f t="shared" si="11"/>
        <v>0</v>
      </c>
      <c r="AM46" s="24">
        <f t="shared" si="18"/>
        <v>0</v>
      </c>
      <c r="AN46" s="15">
        <f t="shared" si="18"/>
        <v>0</v>
      </c>
      <c r="AO46" s="23">
        <f t="shared" si="13"/>
        <v>2</v>
      </c>
      <c r="AP46" s="23">
        <f t="shared" si="14"/>
        <v>170</v>
      </c>
      <c r="AQ46" s="20"/>
    </row>
    <row r="47" spans="1:43" s="37" customFormat="1" x14ac:dyDescent="0.35">
      <c r="A47" s="17">
        <v>15</v>
      </c>
      <c r="B47" s="18" t="s">
        <v>49</v>
      </c>
      <c r="C47" s="19" t="s">
        <v>50</v>
      </c>
      <c r="D47" s="20"/>
      <c r="E47" s="20"/>
      <c r="F47" s="21"/>
      <c r="G47" s="22"/>
      <c r="H47" s="23"/>
      <c r="I47" s="20"/>
      <c r="J47" s="23">
        <f t="shared" si="0"/>
        <v>0</v>
      </c>
      <c r="K47" s="100"/>
      <c r="L47" s="100">
        <f t="shared" si="15"/>
        <v>0</v>
      </c>
      <c r="M47" s="138"/>
      <c r="N47" s="138">
        <f t="shared" si="16"/>
        <v>0</v>
      </c>
      <c r="O47" s="151"/>
      <c r="P47" s="151">
        <f t="shared" si="17"/>
        <v>0</v>
      </c>
      <c r="Q47" s="177"/>
      <c r="R47" s="177">
        <f t="shared" si="1"/>
        <v>0</v>
      </c>
      <c r="S47" s="202"/>
      <c r="T47" s="202">
        <f t="shared" si="2"/>
        <v>0</v>
      </c>
      <c r="U47" s="215"/>
      <c r="V47" s="215">
        <f t="shared" si="3"/>
        <v>0</v>
      </c>
      <c r="W47" s="146"/>
      <c r="X47" s="146">
        <f t="shared" si="4"/>
        <v>0</v>
      </c>
      <c r="Y47" s="234"/>
      <c r="Z47" s="233">
        <f t="shared" si="5"/>
        <v>0</v>
      </c>
      <c r="AA47" s="245"/>
      <c r="AB47" s="245">
        <f t="shared" si="6"/>
        <v>0</v>
      </c>
      <c r="AC47" s="259"/>
      <c r="AD47" s="259">
        <f t="shared" si="7"/>
        <v>0</v>
      </c>
      <c r="AE47" s="273"/>
      <c r="AF47" s="273">
        <f t="shared" si="8"/>
        <v>0</v>
      </c>
      <c r="AG47" s="287"/>
      <c r="AH47" s="287">
        <f t="shared" si="9"/>
        <v>0</v>
      </c>
      <c r="AI47" s="297"/>
      <c r="AJ47" s="297">
        <f t="shared" si="10"/>
        <v>0</v>
      </c>
      <c r="AK47" s="312"/>
      <c r="AL47" s="312">
        <f t="shared" si="11"/>
        <v>0</v>
      </c>
      <c r="AM47" s="24">
        <f t="shared" si="18"/>
        <v>0</v>
      </c>
      <c r="AN47" s="15">
        <f t="shared" si="18"/>
        <v>0</v>
      </c>
      <c r="AO47" s="23">
        <f t="shared" si="13"/>
        <v>0</v>
      </c>
      <c r="AP47" s="23">
        <f t="shared" si="14"/>
        <v>0</v>
      </c>
      <c r="AQ47" s="20"/>
    </row>
    <row r="48" spans="1:43" s="37" customFormat="1" x14ac:dyDescent="0.35">
      <c r="A48" s="19"/>
      <c r="B48" s="18"/>
      <c r="C48" s="19"/>
      <c r="D48" s="25"/>
      <c r="E48" s="25"/>
      <c r="F48" s="21"/>
      <c r="G48" s="22"/>
      <c r="H48" s="23"/>
      <c r="I48" s="25">
        <v>55</v>
      </c>
      <c r="J48" s="23">
        <f t="shared" si="0"/>
        <v>0</v>
      </c>
      <c r="K48" s="100"/>
      <c r="L48" s="100">
        <f t="shared" si="15"/>
        <v>0</v>
      </c>
      <c r="M48" s="138"/>
      <c r="N48" s="138">
        <f t="shared" si="16"/>
        <v>0</v>
      </c>
      <c r="O48" s="151"/>
      <c r="P48" s="151">
        <f t="shared" si="17"/>
        <v>0</v>
      </c>
      <c r="Q48" s="177"/>
      <c r="R48" s="177">
        <f t="shared" si="1"/>
        <v>0</v>
      </c>
      <c r="S48" s="202"/>
      <c r="T48" s="202">
        <f t="shared" si="2"/>
        <v>0</v>
      </c>
      <c r="U48" s="215"/>
      <c r="V48" s="215">
        <f t="shared" si="3"/>
        <v>0</v>
      </c>
      <c r="W48" s="146"/>
      <c r="X48" s="146">
        <f t="shared" si="4"/>
        <v>0</v>
      </c>
      <c r="Y48" s="234"/>
      <c r="Z48" s="233">
        <f t="shared" si="5"/>
        <v>0</v>
      </c>
      <c r="AA48" s="245"/>
      <c r="AB48" s="245">
        <f t="shared" si="6"/>
        <v>0</v>
      </c>
      <c r="AC48" s="259"/>
      <c r="AD48" s="259">
        <f t="shared" si="7"/>
        <v>0</v>
      </c>
      <c r="AE48" s="273"/>
      <c r="AF48" s="273">
        <f t="shared" si="8"/>
        <v>0</v>
      </c>
      <c r="AG48" s="287"/>
      <c r="AH48" s="287">
        <f t="shared" si="9"/>
        <v>0</v>
      </c>
      <c r="AI48" s="297"/>
      <c r="AJ48" s="297">
        <f t="shared" si="10"/>
        <v>0</v>
      </c>
      <c r="AK48" s="312"/>
      <c r="AL48" s="312">
        <f t="shared" si="11"/>
        <v>0</v>
      </c>
      <c r="AM48" s="24">
        <f t="shared" si="18"/>
        <v>0</v>
      </c>
      <c r="AN48" s="15">
        <f t="shared" si="18"/>
        <v>0</v>
      </c>
      <c r="AO48" s="23">
        <f t="shared" si="13"/>
        <v>0</v>
      </c>
      <c r="AP48" s="23">
        <f t="shared" si="14"/>
        <v>0</v>
      </c>
      <c r="AQ48" s="20"/>
    </row>
    <row r="49" spans="1:43" s="37" customFormat="1" x14ac:dyDescent="0.35">
      <c r="A49" s="19"/>
      <c r="B49" s="18"/>
      <c r="C49" s="19"/>
      <c r="D49" s="25">
        <v>5</v>
      </c>
      <c r="E49" s="25"/>
      <c r="F49" s="21"/>
      <c r="G49" s="22"/>
      <c r="H49" s="23"/>
      <c r="I49" s="25">
        <v>55</v>
      </c>
      <c r="J49" s="23">
        <f t="shared" si="0"/>
        <v>5</v>
      </c>
      <c r="K49" s="100">
        <v>3</v>
      </c>
      <c r="L49" s="100">
        <f t="shared" si="15"/>
        <v>165</v>
      </c>
      <c r="M49" s="138"/>
      <c r="N49" s="138">
        <f t="shared" si="16"/>
        <v>0</v>
      </c>
      <c r="O49" s="151"/>
      <c r="P49" s="151">
        <f t="shared" si="17"/>
        <v>0</v>
      </c>
      <c r="Q49" s="177"/>
      <c r="R49" s="177">
        <f t="shared" si="1"/>
        <v>0</v>
      </c>
      <c r="S49" s="202"/>
      <c r="T49" s="202">
        <f t="shared" si="2"/>
        <v>0</v>
      </c>
      <c r="U49" s="215"/>
      <c r="V49" s="215">
        <f t="shared" si="3"/>
        <v>0</v>
      </c>
      <c r="W49" s="146"/>
      <c r="X49" s="146">
        <f t="shared" si="4"/>
        <v>0</v>
      </c>
      <c r="Y49" s="234"/>
      <c r="Z49" s="233">
        <f t="shared" si="5"/>
        <v>0</v>
      </c>
      <c r="AA49" s="245"/>
      <c r="AB49" s="245">
        <f t="shared" si="6"/>
        <v>0</v>
      </c>
      <c r="AC49" s="259"/>
      <c r="AD49" s="259">
        <f t="shared" si="7"/>
        <v>0</v>
      </c>
      <c r="AE49" s="273"/>
      <c r="AF49" s="273">
        <f t="shared" si="8"/>
        <v>0</v>
      </c>
      <c r="AG49" s="287">
        <v>2</v>
      </c>
      <c r="AH49" s="287">
        <f t="shared" si="9"/>
        <v>110</v>
      </c>
      <c r="AI49" s="297"/>
      <c r="AJ49" s="297">
        <f t="shared" si="10"/>
        <v>0</v>
      </c>
      <c r="AK49" s="312"/>
      <c r="AL49" s="312">
        <f t="shared" si="11"/>
        <v>0</v>
      </c>
      <c r="AM49" s="24">
        <f t="shared" si="18"/>
        <v>5</v>
      </c>
      <c r="AN49" s="15">
        <f t="shared" si="18"/>
        <v>275</v>
      </c>
      <c r="AO49" s="23">
        <f t="shared" si="13"/>
        <v>0</v>
      </c>
      <c r="AP49" s="23">
        <f t="shared" si="14"/>
        <v>0</v>
      </c>
      <c r="AQ49" s="20"/>
    </row>
    <row r="50" spans="1:43" s="37" customFormat="1" x14ac:dyDescent="0.35">
      <c r="A50" s="19"/>
      <c r="B50" s="18"/>
      <c r="C50" s="19"/>
      <c r="D50" s="25"/>
      <c r="E50" s="25" t="s">
        <v>38</v>
      </c>
      <c r="F50" s="21">
        <v>6561</v>
      </c>
      <c r="G50" s="22">
        <v>243811</v>
      </c>
      <c r="H50" s="23">
        <v>12</v>
      </c>
      <c r="I50" s="25">
        <v>55</v>
      </c>
      <c r="J50" s="23">
        <f t="shared" si="0"/>
        <v>12</v>
      </c>
      <c r="K50" s="100"/>
      <c r="L50" s="100">
        <f t="shared" si="15"/>
        <v>0</v>
      </c>
      <c r="M50" s="138">
        <v>6</v>
      </c>
      <c r="N50" s="138">
        <f t="shared" si="16"/>
        <v>330</v>
      </c>
      <c r="O50" s="151">
        <f>1+1</f>
        <v>2</v>
      </c>
      <c r="P50" s="151">
        <f t="shared" si="17"/>
        <v>110</v>
      </c>
      <c r="Q50" s="177"/>
      <c r="R50" s="177">
        <f t="shared" si="1"/>
        <v>0</v>
      </c>
      <c r="S50" s="202"/>
      <c r="T50" s="202">
        <f t="shared" si="2"/>
        <v>0</v>
      </c>
      <c r="U50" s="215"/>
      <c r="V50" s="215">
        <f t="shared" si="3"/>
        <v>0</v>
      </c>
      <c r="W50" s="146"/>
      <c r="X50" s="146">
        <f t="shared" si="4"/>
        <v>0</v>
      </c>
      <c r="Y50" s="234"/>
      <c r="Z50" s="233">
        <f t="shared" si="5"/>
        <v>0</v>
      </c>
      <c r="AA50" s="245">
        <v>4</v>
      </c>
      <c r="AB50" s="245">
        <f t="shared" si="6"/>
        <v>220</v>
      </c>
      <c r="AC50" s="259"/>
      <c r="AD50" s="259">
        <f t="shared" si="7"/>
        <v>0</v>
      </c>
      <c r="AE50" s="273"/>
      <c r="AF50" s="273">
        <f t="shared" si="8"/>
        <v>0</v>
      </c>
      <c r="AG50" s="287"/>
      <c r="AH50" s="287">
        <f t="shared" si="9"/>
        <v>0</v>
      </c>
      <c r="AI50" s="297"/>
      <c r="AJ50" s="297">
        <f t="shared" si="10"/>
        <v>0</v>
      </c>
      <c r="AK50" s="312"/>
      <c r="AL50" s="312">
        <f t="shared" si="11"/>
        <v>0</v>
      </c>
      <c r="AM50" s="24">
        <f t="shared" si="18"/>
        <v>12</v>
      </c>
      <c r="AN50" s="15">
        <f t="shared" si="18"/>
        <v>660</v>
      </c>
      <c r="AO50" s="23">
        <f t="shared" si="13"/>
        <v>0</v>
      </c>
      <c r="AP50" s="23">
        <f t="shared" si="14"/>
        <v>0</v>
      </c>
      <c r="AQ50" s="20"/>
    </row>
    <row r="51" spans="1:43" s="37" customFormat="1" x14ac:dyDescent="0.35">
      <c r="A51" s="17">
        <v>16</v>
      </c>
      <c r="B51" s="18" t="s">
        <v>51</v>
      </c>
      <c r="C51" s="19" t="s">
        <v>52</v>
      </c>
      <c r="D51" s="20"/>
      <c r="E51" s="20"/>
      <c r="F51" s="21"/>
      <c r="G51" s="22"/>
      <c r="H51" s="23"/>
      <c r="I51" s="20"/>
      <c r="J51" s="23">
        <f t="shared" si="0"/>
        <v>0</v>
      </c>
      <c r="K51" s="100"/>
      <c r="L51" s="100">
        <f t="shared" si="15"/>
        <v>0</v>
      </c>
      <c r="M51" s="138"/>
      <c r="N51" s="138">
        <f t="shared" si="16"/>
        <v>0</v>
      </c>
      <c r="O51" s="151"/>
      <c r="P51" s="151">
        <f t="shared" si="17"/>
        <v>0</v>
      </c>
      <c r="Q51" s="177"/>
      <c r="R51" s="177">
        <f t="shared" si="1"/>
        <v>0</v>
      </c>
      <c r="S51" s="202"/>
      <c r="T51" s="202">
        <f t="shared" si="2"/>
        <v>0</v>
      </c>
      <c r="U51" s="215"/>
      <c r="V51" s="215">
        <f t="shared" si="3"/>
        <v>0</v>
      </c>
      <c r="W51" s="146"/>
      <c r="X51" s="146">
        <f t="shared" si="4"/>
        <v>0</v>
      </c>
      <c r="Y51" s="234"/>
      <c r="Z51" s="233">
        <f t="shared" si="5"/>
        <v>0</v>
      </c>
      <c r="AA51" s="245"/>
      <c r="AB51" s="245">
        <f t="shared" si="6"/>
        <v>0</v>
      </c>
      <c r="AC51" s="259"/>
      <c r="AD51" s="259">
        <f t="shared" si="7"/>
        <v>0</v>
      </c>
      <c r="AE51" s="273"/>
      <c r="AF51" s="273">
        <f t="shared" si="8"/>
        <v>0</v>
      </c>
      <c r="AG51" s="287"/>
      <c r="AH51" s="287">
        <f t="shared" si="9"/>
        <v>0</v>
      </c>
      <c r="AI51" s="297"/>
      <c r="AJ51" s="297">
        <f t="shared" si="10"/>
        <v>0</v>
      </c>
      <c r="AK51" s="312"/>
      <c r="AL51" s="312">
        <f t="shared" si="11"/>
        <v>0</v>
      </c>
      <c r="AM51" s="24">
        <f t="shared" si="18"/>
        <v>0</v>
      </c>
      <c r="AN51" s="15">
        <f t="shared" si="18"/>
        <v>0</v>
      </c>
      <c r="AO51" s="23">
        <f t="shared" si="13"/>
        <v>0</v>
      </c>
      <c r="AP51" s="23">
        <f t="shared" si="14"/>
        <v>0</v>
      </c>
      <c r="AQ51" s="20"/>
    </row>
    <row r="52" spans="1:43" s="37" customFormat="1" x14ac:dyDescent="0.35">
      <c r="A52" s="19"/>
      <c r="B52" s="18"/>
      <c r="C52" s="19"/>
      <c r="D52" s="25">
        <v>12</v>
      </c>
      <c r="E52" s="25"/>
      <c r="F52" s="21"/>
      <c r="G52" s="22"/>
      <c r="H52" s="23"/>
      <c r="I52" s="25">
        <v>10</v>
      </c>
      <c r="J52" s="23">
        <f t="shared" si="0"/>
        <v>12</v>
      </c>
      <c r="K52" s="100"/>
      <c r="L52" s="100">
        <f t="shared" si="15"/>
        <v>0</v>
      </c>
      <c r="M52" s="138"/>
      <c r="N52" s="138">
        <f t="shared" si="16"/>
        <v>0</v>
      </c>
      <c r="O52" s="151"/>
      <c r="P52" s="151">
        <f t="shared" si="17"/>
        <v>0</v>
      </c>
      <c r="Q52" s="177"/>
      <c r="R52" s="177">
        <f t="shared" si="1"/>
        <v>0</v>
      </c>
      <c r="S52" s="202"/>
      <c r="T52" s="202">
        <f t="shared" si="2"/>
        <v>0</v>
      </c>
      <c r="U52" s="215"/>
      <c r="V52" s="215">
        <f t="shared" si="3"/>
        <v>0</v>
      </c>
      <c r="W52" s="146"/>
      <c r="X52" s="146">
        <f t="shared" si="4"/>
        <v>0</v>
      </c>
      <c r="Y52" s="234"/>
      <c r="Z52" s="233">
        <f t="shared" si="5"/>
        <v>0</v>
      </c>
      <c r="AA52" s="245"/>
      <c r="AB52" s="245">
        <f t="shared" si="6"/>
        <v>0</v>
      </c>
      <c r="AC52" s="259">
        <v>3</v>
      </c>
      <c r="AD52" s="259">
        <f t="shared" si="7"/>
        <v>30</v>
      </c>
      <c r="AE52" s="273"/>
      <c r="AF52" s="273">
        <f t="shared" si="8"/>
        <v>0</v>
      </c>
      <c r="AG52" s="287"/>
      <c r="AH52" s="287">
        <f t="shared" si="9"/>
        <v>0</v>
      </c>
      <c r="AI52" s="297"/>
      <c r="AJ52" s="297">
        <f t="shared" si="10"/>
        <v>0</v>
      </c>
      <c r="AK52" s="312"/>
      <c r="AL52" s="312">
        <f t="shared" si="11"/>
        <v>0</v>
      </c>
      <c r="AM52" s="24">
        <f t="shared" si="18"/>
        <v>3</v>
      </c>
      <c r="AN52" s="15">
        <f t="shared" si="18"/>
        <v>30</v>
      </c>
      <c r="AO52" s="23">
        <f t="shared" si="13"/>
        <v>9</v>
      </c>
      <c r="AP52" s="23">
        <f t="shared" si="14"/>
        <v>90</v>
      </c>
      <c r="AQ52" s="20"/>
    </row>
    <row r="53" spans="1:43" s="37" customFormat="1" x14ac:dyDescent="0.35">
      <c r="A53" s="17">
        <v>18</v>
      </c>
      <c r="B53" s="18" t="s">
        <v>53</v>
      </c>
      <c r="C53" s="19" t="s">
        <v>40</v>
      </c>
      <c r="D53" s="20"/>
      <c r="E53" s="20"/>
      <c r="F53" s="21"/>
      <c r="G53" s="22"/>
      <c r="H53" s="23"/>
      <c r="I53" s="20"/>
      <c r="J53" s="23">
        <f t="shared" si="0"/>
        <v>0</v>
      </c>
      <c r="K53" s="100"/>
      <c r="L53" s="100">
        <f t="shared" si="15"/>
        <v>0</v>
      </c>
      <c r="M53" s="138"/>
      <c r="N53" s="138">
        <f t="shared" si="16"/>
        <v>0</v>
      </c>
      <c r="O53" s="151"/>
      <c r="P53" s="151">
        <f t="shared" si="17"/>
        <v>0</v>
      </c>
      <c r="Q53" s="177"/>
      <c r="R53" s="177">
        <f t="shared" si="1"/>
        <v>0</v>
      </c>
      <c r="S53" s="202"/>
      <c r="T53" s="202">
        <f t="shared" si="2"/>
        <v>0</v>
      </c>
      <c r="U53" s="215"/>
      <c r="V53" s="215">
        <f t="shared" si="3"/>
        <v>0</v>
      </c>
      <c r="W53" s="146"/>
      <c r="X53" s="146">
        <f t="shared" si="4"/>
        <v>0</v>
      </c>
      <c r="Y53" s="234"/>
      <c r="Z53" s="233">
        <f t="shared" si="5"/>
        <v>0</v>
      </c>
      <c r="AA53" s="245"/>
      <c r="AB53" s="245">
        <f t="shared" si="6"/>
        <v>0</v>
      </c>
      <c r="AC53" s="259"/>
      <c r="AD53" s="259">
        <f t="shared" si="7"/>
        <v>0</v>
      </c>
      <c r="AE53" s="273"/>
      <c r="AF53" s="273">
        <f t="shared" si="8"/>
        <v>0</v>
      </c>
      <c r="AG53" s="287"/>
      <c r="AH53" s="287">
        <f t="shared" si="9"/>
        <v>0</v>
      </c>
      <c r="AI53" s="297"/>
      <c r="AJ53" s="297">
        <f t="shared" si="10"/>
        <v>0</v>
      </c>
      <c r="AK53" s="312"/>
      <c r="AL53" s="312">
        <f t="shared" si="11"/>
        <v>0</v>
      </c>
      <c r="AM53" s="24">
        <f t="shared" si="18"/>
        <v>0</v>
      </c>
      <c r="AN53" s="15">
        <f t="shared" si="18"/>
        <v>0</v>
      </c>
      <c r="AO53" s="23">
        <f t="shared" si="13"/>
        <v>0</v>
      </c>
      <c r="AP53" s="23">
        <f t="shared" si="14"/>
        <v>0</v>
      </c>
      <c r="AQ53" s="20"/>
    </row>
    <row r="54" spans="1:43" s="37" customFormat="1" x14ac:dyDescent="0.35">
      <c r="A54" s="19"/>
      <c r="B54" s="18"/>
      <c r="C54" s="19"/>
      <c r="D54" s="25">
        <v>2</v>
      </c>
      <c r="E54" s="25"/>
      <c r="F54" s="21"/>
      <c r="G54" s="22"/>
      <c r="H54" s="23"/>
      <c r="I54" s="25">
        <v>72</v>
      </c>
      <c r="J54" s="23">
        <f t="shared" si="0"/>
        <v>2</v>
      </c>
      <c r="K54" s="100"/>
      <c r="L54" s="100">
        <f t="shared" si="15"/>
        <v>0</v>
      </c>
      <c r="M54" s="138"/>
      <c r="N54" s="138">
        <f t="shared" si="16"/>
        <v>0</v>
      </c>
      <c r="O54" s="151"/>
      <c r="P54" s="151">
        <f t="shared" si="17"/>
        <v>0</v>
      </c>
      <c r="Q54" s="177"/>
      <c r="R54" s="177">
        <f t="shared" si="1"/>
        <v>0</v>
      </c>
      <c r="S54" s="202"/>
      <c r="T54" s="202">
        <f t="shared" si="2"/>
        <v>0</v>
      </c>
      <c r="U54" s="215"/>
      <c r="V54" s="215">
        <f t="shared" si="3"/>
        <v>0</v>
      </c>
      <c r="W54" s="146"/>
      <c r="X54" s="146">
        <f t="shared" si="4"/>
        <v>0</v>
      </c>
      <c r="Y54" s="234"/>
      <c r="Z54" s="233">
        <f t="shared" si="5"/>
        <v>0</v>
      </c>
      <c r="AA54" s="245"/>
      <c r="AB54" s="245">
        <f t="shared" si="6"/>
        <v>0</v>
      </c>
      <c r="AC54" s="259"/>
      <c r="AD54" s="259">
        <f t="shared" si="7"/>
        <v>0</v>
      </c>
      <c r="AE54" s="273"/>
      <c r="AF54" s="273">
        <f t="shared" si="8"/>
        <v>0</v>
      </c>
      <c r="AG54" s="287"/>
      <c r="AH54" s="287">
        <f t="shared" si="9"/>
        <v>0</v>
      </c>
      <c r="AI54" s="297"/>
      <c r="AJ54" s="297">
        <f t="shared" si="10"/>
        <v>0</v>
      </c>
      <c r="AK54" s="312"/>
      <c r="AL54" s="312">
        <f t="shared" si="11"/>
        <v>0</v>
      </c>
      <c r="AM54" s="24">
        <f t="shared" si="18"/>
        <v>0</v>
      </c>
      <c r="AN54" s="15">
        <f t="shared" si="18"/>
        <v>0</v>
      </c>
      <c r="AO54" s="23">
        <f t="shared" si="13"/>
        <v>2</v>
      </c>
      <c r="AP54" s="23">
        <f t="shared" si="14"/>
        <v>144</v>
      </c>
      <c r="AQ54" s="20"/>
    </row>
    <row r="55" spans="1:43" s="37" customFormat="1" x14ac:dyDescent="0.35">
      <c r="A55" s="19"/>
      <c r="B55" s="18"/>
      <c r="C55" s="19"/>
      <c r="D55" s="25">
        <v>30</v>
      </c>
      <c r="E55" s="25"/>
      <c r="F55" s="21"/>
      <c r="G55" s="22"/>
      <c r="H55" s="23"/>
      <c r="I55" s="25">
        <v>70</v>
      </c>
      <c r="J55" s="23">
        <f t="shared" si="0"/>
        <v>30</v>
      </c>
      <c r="K55" s="100"/>
      <c r="L55" s="100">
        <f t="shared" si="15"/>
        <v>0</v>
      </c>
      <c r="M55" s="138"/>
      <c r="N55" s="138">
        <f t="shared" si="16"/>
        <v>0</v>
      </c>
      <c r="O55" s="151"/>
      <c r="P55" s="151">
        <f t="shared" si="17"/>
        <v>0</v>
      </c>
      <c r="Q55" s="177"/>
      <c r="R55" s="177">
        <f t="shared" si="1"/>
        <v>0</v>
      </c>
      <c r="S55" s="202"/>
      <c r="T55" s="202">
        <f t="shared" si="2"/>
        <v>0</v>
      </c>
      <c r="U55" s="215"/>
      <c r="V55" s="215">
        <f t="shared" si="3"/>
        <v>0</v>
      </c>
      <c r="W55" s="146"/>
      <c r="X55" s="146">
        <f t="shared" si="4"/>
        <v>0</v>
      </c>
      <c r="Y55" s="234"/>
      <c r="Z55" s="233">
        <f t="shared" si="5"/>
        <v>0</v>
      </c>
      <c r="AA55" s="245"/>
      <c r="AB55" s="245">
        <f t="shared" si="6"/>
        <v>0</v>
      </c>
      <c r="AC55" s="259"/>
      <c r="AD55" s="259">
        <f t="shared" si="7"/>
        <v>0</v>
      </c>
      <c r="AE55" s="273"/>
      <c r="AF55" s="273">
        <f t="shared" si="8"/>
        <v>0</v>
      </c>
      <c r="AG55" s="287">
        <v>5</v>
      </c>
      <c r="AH55" s="287">
        <f t="shared" si="9"/>
        <v>350</v>
      </c>
      <c r="AI55" s="297"/>
      <c r="AJ55" s="297">
        <f t="shared" si="10"/>
        <v>0</v>
      </c>
      <c r="AK55" s="312"/>
      <c r="AL55" s="312">
        <f t="shared" si="11"/>
        <v>0</v>
      </c>
      <c r="AM55" s="24">
        <f t="shared" si="18"/>
        <v>5</v>
      </c>
      <c r="AN55" s="15">
        <f t="shared" si="18"/>
        <v>350</v>
      </c>
      <c r="AO55" s="23">
        <f t="shared" si="13"/>
        <v>25</v>
      </c>
      <c r="AP55" s="23">
        <f t="shared" si="14"/>
        <v>1750</v>
      </c>
      <c r="AQ55" s="20"/>
    </row>
    <row r="56" spans="1:43" s="37" customFormat="1" x14ac:dyDescent="0.35">
      <c r="A56" s="17">
        <v>19</v>
      </c>
      <c r="B56" s="18" t="s">
        <v>54</v>
      </c>
      <c r="C56" s="19" t="s">
        <v>40</v>
      </c>
      <c r="D56" s="20"/>
      <c r="E56" s="20"/>
      <c r="F56" s="21"/>
      <c r="G56" s="22"/>
      <c r="H56" s="23"/>
      <c r="I56" s="20"/>
      <c r="J56" s="23">
        <f t="shared" si="0"/>
        <v>0</v>
      </c>
      <c r="K56" s="100"/>
      <c r="L56" s="100">
        <f t="shared" si="15"/>
        <v>0</v>
      </c>
      <c r="M56" s="138"/>
      <c r="N56" s="138">
        <f t="shared" si="16"/>
        <v>0</v>
      </c>
      <c r="O56" s="151"/>
      <c r="P56" s="151">
        <f t="shared" si="17"/>
        <v>0</v>
      </c>
      <c r="Q56" s="177"/>
      <c r="R56" s="177">
        <f t="shared" si="1"/>
        <v>0</v>
      </c>
      <c r="S56" s="202"/>
      <c r="T56" s="202">
        <f t="shared" si="2"/>
        <v>0</v>
      </c>
      <c r="U56" s="215"/>
      <c r="V56" s="215">
        <f t="shared" si="3"/>
        <v>0</v>
      </c>
      <c r="W56" s="146"/>
      <c r="X56" s="146">
        <f t="shared" si="4"/>
        <v>0</v>
      </c>
      <c r="Y56" s="234"/>
      <c r="Z56" s="233">
        <f t="shared" si="5"/>
        <v>0</v>
      </c>
      <c r="AA56" s="245"/>
      <c r="AB56" s="245">
        <f t="shared" si="6"/>
        <v>0</v>
      </c>
      <c r="AC56" s="259"/>
      <c r="AD56" s="259">
        <f t="shared" si="7"/>
        <v>0</v>
      </c>
      <c r="AE56" s="273"/>
      <c r="AF56" s="273">
        <f t="shared" si="8"/>
        <v>0</v>
      </c>
      <c r="AG56" s="287"/>
      <c r="AH56" s="287">
        <f t="shared" si="9"/>
        <v>0</v>
      </c>
      <c r="AI56" s="297"/>
      <c r="AJ56" s="297">
        <f t="shared" si="10"/>
        <v>0</v>
      </c>
      <c r="AK56" s="312"/>
      <c r="AL56" s="312">
        <f t="shared" si="11"/>
        <v>0</v>
      </c>
      <c r="AM56" s="24">
        <f t="shared" si="18"/>
        <v>0</v>
      </c>
      <c r="AN56" s="15">
        <f t="shared" si="18"/>
        <v>0</v>
      </c>
      <c r="AO56" s="23">
        <f t="shared" si="13"/>
        <v>0</v>
      </c>
      <c r="AP56" s="23">
        <f t="shared" si="14"/>
        <v>0</v>
      </c>
      <c r="AQ56" s="20"/>
    </row>
    <row r="57" spans="1:43" s="37" customFormat="1" x14ac:dyDescent="0.35">
      <c r="A57" s="19"/>
      <c r="B57" s="18"/>
      <c r="C57" s="19"/>
      <c r="D57" s="25">
        <v>0</v>
      </c>
      <c r="E57" s="25"/>
      <c r="F57" s="21"/>
      <c r="G57" s="22"/>
      <c r="H57" s="23"/>
      <c r="I57" s="25">
        <v>21</v>
      </c>
      <c r="J57" s="23">
        <f t="shared" si="0"/>
        <v>0</v>
      </c>
      <c r="K57" s="100"/>
      <c r="L57" s="100">
        <f t="shared" si="15"/>
        <v>0</v>
      </c>
      <c r="M57" s="138"/>
      <c r="N57" s="138">
        <f t="shared" si="16"/>
        <v>0</v>
      </c>
      <c r="O57" s="151"/>
      <c r="P57" s="151">
        <f t="shared" si="17"/>
        <v>0</v>
      </c>
      <c r="Q57" s="177"/>
      <c r="R57" s="177">
        <f t="shared" si="1"/>
        <v>0</v>
      </c>
      <c r="S57" s="202"/>
      <c r="T57" s="202">
        <f t="shared" si="2"/>
        <v>0</v>
      </c>
      <c r="U57" s="215"/>
      <c r="V57" s="215">
        <f t="shared" si="3"/>
        <v>0</v>
      </c>
      <c r="W57" s="146"/>
      <c r="X57" s="146">
        <f t="shared" si="4"/>
        <v>0</v>
      </c>
      <c r="Y57" s="234"/>
      <c r="Z57" s="233">
        <f t="shared" si="5"/>
        <v>0</v>
      </c>
      <c r="AA57" s="245"/>
      <c r="AB57" s="245">
        <f t="shared" si="6"/>
        <v>0</v>
      </c>
      <c r="AC57" s="259"/>
      <c r="AD57" s="259">
        <f t="shared" si="7"/>
        <v>0</v>
      </c>
      <c r="AE57" s="273"/>
      <c r="AF57" s="273">
        <f t="shared" si="8"/>
        <v>0</v>
      </c>
      <c r="AG57" s="287"/>
      <c r="AH57" s="287">
        <f t="shared" si="9"/>
        <v>0</v>
      </c>
      <c r="AI57" s="297"/>
      <c r="AJ57" s="297">
        <f t="shared" si="10"/>
        <v>0</v>
      </c>
      <c r="AK57" s="312"/>
      <c r="AL57" s="312">
        <f t="shared" si="11"/>
        <v>0</v>
      </c>
      <c r="AM57" s="24">
        <f t="shared" si="18"/>
        <v>0</v>
      </c>
      <c r="AN57" s="15">
        <f t="shared" si="18"/>
        <v>0</v>
      </c>
      <c r="AO57" s="23">
        <f t="shared" si="13"/>
        <v>0</v>
      </c>
      <c r="AP57" s="23">
        <f t="shared" si="14"/>
        <v>0</v>
      </c>
      <c r="AQ57" s="20"/>
    </row>
    <row r="58" spans="1:43" s="37" customFormat="1" x14ac:dyDescent="0.35">
      <c r="A58" s="19"/>
      <c r="B58" s="18"/>
      <c r="C58" s="19"/>
      <c r="D58" s="25">
        <v>39</v>
      </c>
      <c r="E58" s="25"/>
      <c r="F58" s="21"/>
      <c r="G58" s="22"/>
      <c r="H58" s="23"/>
      <c r="I58" s="25">
        <v>24</v>
      </c>
      <c r="J58" s="23">
        <f t="shared" si="0"/>
        <v>39</v>
      </c>
      <c r="K58" s="100"/>
      <c r="L58" s="100">
        <f t="shared" si="15"/>
        <v>0</v>
      </c>
      <c r="M58" s="138"/>
      <c r="N58" s="138">
        <f t="shared" si="16"/>
        <v>0</v>
      </c>
      <c r="O58" s="151"/>
      <c r="P58" s="151">
        <f t="shared" si="17"/>
        <v>0</v>
      </c>
      <c r="Q58" s="177"/>
      <c r="R58" s="177">
        <f t="shared" si="1"/>
        <v>0</v>
      </c>
      <c r="S58" s="202"/>
      <c r="T58" s="202">
        <f t="shared" si="2"/>
        <v>0</v>
      </c>
      <c r="U58" s="215"/>
      <c r="V58" s="215">
        <f t="shared" si="3"/>
        <v>0</v>
      </c>
      <c r="W58" s="146"/>
      <c r="X58" s="146">
        <f t="shared" si="4"/>
        <v>0</v>
      </c>
      <c r="Y58" s="234"/>
      <c r="Z58" s="233">
        <f t="shared" si="5"/>
        <v>0</v>
      </c>
      <c r="AA58" s="245"/>
      <c r="AB58" s="245">
        <f t="shared" si="6"/>
        <v>0</v>
      </c>
      <c r="AC58" s="259"/>
      <c r="AD58" s="259">
        <f t="shared" si="7"/>
        <v>0</v>
      </c>
      <c r="AE58" s="273"/>
      <c r="AF58" s="273">
        <f t="shared" si="8"/>
        <v>0</v>
      </c>
      <c r="AG58" s="287">
        <f>5</f>
        <v>5</v>
      </c>
      <c r="AH58" s="287">
        <f t="shared" si="9"/>
        <v>120</v>
      </c>
      <c r="AI58" s="297"/>
      <c r="AJ58" s="297">
        <f t="shared" si="10"/>
        <v>0</v>
      </c>
      <c r="AK58" s="312"/>
      <c r="AL58" s="312">
        <f t="shared" si="11"/>
        <v>0</v>
      </c>
      <c r="AM58" s="24">
        <f t="shared" si="18"/>
        <v>5</v>
      </c>
      <c r="AN58" s="15">
        <f t="shared" si="18"/>
        <v>120</v>
      </c>
      <c r="AO58" s="23">
        <f t="shared" si="13"/>
        <v>34</v>
      </c>
      <c r="AP58" s="23">
        <f t="shared" si="14"/>
        <v>816</v>
      </c>
      <c r="AQ58" s="20"/>
    </row>
    <row r="59" spans="1:43" s="37" customFormat="1" x14ac:dyDescent="0.35">
      <c r="A59" s="17">
        <v>20</v>
      </c>
      <c r="B59" s="18" t="s">
        <v>55</v>
      </c>
      <c r="C59" s="19" t="s">
        <v>40</v>
      </c>
      <c r="D59" s="20"/>
      <c r="E59" s="20"/>
      <c r="F59" s="21"/>
      <c r="G59" s="22"/>
      <c r="H59" s="23"/>
      <c r="I59" s="20"/>
      <c r="J59" s="23">
        <f t="shared" si="0"/>
        <v>0</v>
      </c>
      <c r="K59" s="100"/>
      <c r="L59" s="100">
        <f t="shared" si="15"/>
        <v>0</v>
      </c>
      <c r="M59" s="138"/>
      <c r="N59" s="138">
        <f t="shared" si="16"/>
        <v>0</v>
      </c>
      <c r="O59" s="151"/>
      <c r="P59" s="151">
        <f t="shared" si="17"/>
        <v>0</v>
      </c>
      <c r="Q59" s="177"/>
      <c r="R59" s="177">
        <f t="shared" si="1"/>
        <v>0</v>
      </c>
      <c r="S59" s="202"/>
      <c r="T59" s="202">
        <f t="shared" si="2"/>
        <v>0</v>
      </c>
      <c r="U59" s="215"/>
      <c r="V59" s="215">
        <f t="shared" si="3"/>
        <v>0</v>
      </c>
      <c r="W59" s="146"/>
      <c r="X59" s="146">
        <f t="shared" si="4"/>
        <v>0</v>
      </c>
      <c r="Y59" s="234"/>
      <c r="Z59" s="233">
        <f t="shared" si="5"/>
        <v>0</v>
      </c>
      <c r="AA59" s="245"/>
      <c r="AB59" s="245">
        <f t="shared" si="6"/>
        <v>0</v>
      </c>
      <c r="AC59" s="259"/>
      <c r="AD59" s="259">
        <f t="shared" si="7"/>
        <v>0</v>
      </c>
      <c r="AE59" s="273"/>
      <c r="AF59" s="273">
        <f t="shared" si="8"/>
        <v>0</v>
      </c>
      <c r="AG59" s="287"/>
      <c r="AH59" s="287">
        <f t="shared" si="9"/>
        <v>0</v>
      </c>
      <c r="AI59" s="297"/>
      <c r="AJ59" s="297">
        <f t="shared" si="10"/>
        <v>0</v>
      </c>
      <c r="AK59" s="312"/>
      <c r="AL59" s="312">
        <f t="shared" si="11"/>
        <v>0</v>
      </c>
      <c r="AM59" s="24">
        <f t="shared" si="18"/>
        <v>0</v>
      </c>
      <c r="AN59" s="15">
        <f t="shared" si="18"/>
        <v>0</v>
      </c>
      <c r="AO59" s="23">
        <f t="shared" si="13"/>
        <v>0</v>
      </c>
      <c r="AP59" s="23">
        <f t="shared" si="14"/>
        <v>0</v>
      </c>
      <c r="AQ59" s="20"/>
    </row>
    <row r="60" spans="1:43" s="37" customFormat="1" x14ac:dyDescent="0.35">
      <c r="A60" s="19"/>
      <c r="B60" s="18"/>
      <c r="C60" s="19"/>
      <c r="D60" s="25">
        <v>17</v>
      </c>
      <c r="E60" s="25"/>
      <c r="F60" s="21"/>
      <c r="G60" s="22"/>
      <c r="H60" s="23"/>
      <c r="I60" s="25">
        <v>40</v>
      </c>
      <c r="J60" s="23">
        <f t="shared" si="0"/>
        <v>17</v>
      </c>
      <c r="K60" s="100"/>
      <c r="L60" s="100">
        <f t="shared" si="15"/>
        <v>0</v>
      </c>
      <c r="M60" s="138"/>
      <c r="N60" s="138">
        <f t="shared" si="16"/>
        <v>0</v>
      </c>
      <c r="O60" s="151"/>
      <c r="P60" s="151">
        <f t="shared" si="17"/>
        <v>0</v>
      </c>
      <c r="Q60" s="177"/>
      <c r="R60" s="177">
        <f t="shared" si="1"/>
        <v>0</v>
      </c>
      <c r="S60" s="202"/>
      <c r="T60" s="202">
        <f t="shared" si="2"/>
        <v>0</v>
      </c>
      <c r="U60" s="215"/>
      <c r="V60" s="215">
        <f t="shared" si="3"/>
        <v>0</v>
      </c>
      <c r="W60" s="146"/>
      <c r="X60" s="146">
        <f t="shared" si="4"/>
        <v>0</v>
      </c>
      <c r="Y60" s="234"/>
      <c r="Z60" s="233">
        <f t="shared" si="5"/>
        <v>0</v>
      </c>
      <c r="AA60" s="245"/>
      <c r="AB60" s="245">
        <f t="shared" si="6"/>
        <v>0</v>
      </c>
      <c r="AC60" s="259"/>
      <c r="AD60" s="259">
        <f t="shared" si="7"/>
        <v>0</v>
      </c>
      <c r="AE60" s="273"/>
      <c r="AF60" s="273">
        <f t="shared" si="8"/>
        <v>0</v>
      </c>
      <c r="AG60" s="287">
        <f>5</f>
        <v>5</v>
      </c>
      <c r="AH60" s="287">
        <f t="shared" si="9"/>
        <v>200</v>
      </c>
      <c r="AI60" s="297"/>
      <c r="AJ60" s="297">
        <f t="shared" si="10"/>
        <v>0</v>
      </c>
      <c r="AK60" s="312"/>
      <c r="AL60" s="312">
        <f t="shared" si="11"/>
        <v>0</v>
      </c>
      <c r="AM60" s="24">
        <f t="shared" si="18"/>
        <v>5</v>
      </c>
      <c r="AN60" s="15">
        <f t="shared" si="18"/>
        <v>200</v>
      </c>
      <c r="AO60" s="23">
        <f t="shared" si="13"/>
        <v>12</v>
      </c>
      <c r="AP60" s="23">
        <f t="shared" si="14"/>
        <v>480</v>
      </c>
      <c r="AQ60" s="20"/>
    </row>
    <row r="61" spans="1:43" s="37" customFormat="1" x14ac:dyDescent="0.35">
      <c r="A61" s="19"/>
      <c r="B61" s="18"/>
      <c r="C61" s="19"/>
      <c r="D61" s="25">
        <v>30</v>
      </c>
      <c r="E61" s="25"/>
      <c r="F61" s="21"/>
      <c r="G61" s="22"/>
      <c r="H61" s="23"/>
      <c r="I61" s="25">
        <v>52</v>
      </c>
      <c r="J61" s="23">
        <f t="shared" si="0"/>
        <v>30</v>
      </c>
      <c r="K61" s="100"/>
      <c r="L61" s="100">
        <f t="shared" si="15"/>
        <v>0</v>
      </c>
      <c r="M61" s="138"/>
      <c r="N61" s="138">
        <f t="shared" si="16"/>
        <v>0</v>
      </c>
      <c r="O61" s="151"/>
      <c r="P61" s="151">
        <f t="shared" si="17"/>
        <v>0</v>
      </c>
      <c r="Q61" s="177"/>
      <c r="R61" s="177">
        <f t="shared" si="1"/>
        <v>0</v>
      </c>
      <c r="S61" s="202"/>
      <c r="T61" s="202">
        <f t="shared" si="2"/>
        <v>0</v>
      </c>
      <c r="U61" s="215"/>
      <c r="V61" s="215">
        <f t="shared" si="3"/>
        <v>0</v>
      </c>
      <c r="W61" s="146"/>
      <c r="X61" s="146">
        <f t="shared" si="4"/>
        <v>0</v>
      </c>
      <c r="Y61" s="234"/>
      <c r="Z61" s="233">
        <f t="shared" si="5"/>
        <v>0</v>
      </c>
      <c r="AA61" s="245"/>
      <c r="AB61" s="245">
        <f t="shared" si="6"/>
        <v>0</v>
      </c>
      <c r="AC61" s="259"/>
      <c r="AD61" s="259">
        <f t="shared" si="7"/>
        <v>0</v>
      </c>
      <c r="AE61" s="273"/>
      <c r="AF61" s="273">
        <f t="shared" si="8"/>
        <v>0</v>
      </c>
      <c r="AG61" s="287"/>
      <c r="AH61" s="287">
        <f t="shared" si="9"/>
        <v>0</v>
      </c>
      <c r="AI61" s="297"/>
      <c r="AJ61" s="297">
        <f t="shared" si="10"/>
        <v>0</v>
      </c>
      <c r="AK61" s="312"/>
      <c r="AL61" s="312">
        <f t="shared" si="11"/>
        <v>0</v>
      </c>
      <c r="AM61" s="24">
        <f t="shared" si="18"/>
        <v>0</v>
      </c>
      <c r="AN61" s="15">
        <f t="shared" si="18"/>
        <v>0</v>
      </c>
      <c r="AO61" s="23">
        <f t="shared" si="13"/>
        <v>30</v>
      </c>
      <c r="AP61" s="23">
        <f t="shared" si="14"/>
        <v>1560</v>
      </c>
      <c r="AQ61" s="20"/>
    </row>
    <row r="62" spans="1:43" s="37" customFormat="1" ht="42" x14ac:dyDescent="0.35">
      <c r="A62" s="17">
        <v>21</v>
      </c>
      <c r="B62" s="18" t="s">
        <v>56</v>
      </c>
      <c r="C62" s="19" t="s">
        <v>40</v>
      </c>
      <c r="D62" s="20"/>
      <c r="E62" s="20"/>
      <c r="F62" s="21"/>
      <c r="G62" s="22"/>
      <c r="H62" s="23"/>
      <c r="I62" s="20"/>
      <c r="J62" s="23">
        <f t="shared" si="0"/>
        <v>0</v>
      </c>
      <c r="K62" s="100"/>
      <c r="L62" s="100">
        <f t="shared" si="15"/>
        <v>0</v>
      </c>
      <c r="M62" s="138"/>
      <c r="N62" s="138">
        <f t="shared" si="16"/>
        <v>0</v>
      </c>
      <c r="O62" s="151"/>
      <c r="P62" s="151">
        <f t="shared" si="17"/>
        <v>0</v>
      </c>
      <c r="Q62" s="177"/>
      <c r="R62" s="177">
        <f t="shared" si="1"/>
        <v>0</v>
      </c>
      <c r="S62" s="202"/>
      <c r="T62" s="202">
        <f t="shared" si="2"/>
        <v>0</v>
      </c>
      <c r="U62" s="215"/>
      <c r="V62" s="215">
        <f t="shared" si="3"/>
        <v>0</v>
      </c>
      <c r="W62" s="146"/>
      <c r="X62" s="146">
        <f t="shared" si="4"/>
        <v>0</v>
      </c>
      <c r="Y62" s="234"/>
      <c r="Z62" s="233">
        <f t="shared" si="5"/>
        <v>0</v>
      </c>
      <c r="AA62" s="245"/>
      <c r="AB62" s="245">
        <f t="shared" si="6"/>
        <v>0</v>
      </c>
      <c r="AC62" s="259"/>
      <c r="AD62" s="259">
        <f t="shared" si="7"/>
        <v>0</v>
      </c>
      <c r="AE62" s="273"/>
      <c r="AF62" s="273">
        <f t="shared" si="8"/>
        <v>0</v>
      </c>
      <c r="AG62" s="287"/>
      <c r="AH62" s="287">
        <f t="shared" si="9"/>
        <v>0</v>
      </c>
      <c r="AI62" s="297"/>
      <c r="AJ62" s="297">
        <f t="shared" si="10"/>
        <v>0</v>
      </c>
      <c r="AK62" s="312"/>
      <c r="AL62" s="312">
        <f t="shared" si="11"/>
        <v>0</v>
      </c>
      <c r="AM62" s="24">
        <f t="shared" si="18"/>
        <v>0</v>
      </c>
      <c r="AN62" s="15">
        <f t="shared" si="18"/>
        <v>0</v>
      </c>
      <c r="AO62" s="23">
        <f t="shared" si="13"/>
        <v>0</v>
      </c>
      <c r="AP62" s="23">
        <f t="shared" si="14"/>
        <v>0</v>
      </c>
      <c r="AQ62" s="20"/>
    </row>
    <row r="63" spans="1:43" s="37" customFormat="1" x14ac:dyDescent="0.35">
      <c r="A63" s="19"/>
      <c r="B63" s="18"/>
      <c r="C63" s="19"/>
      <c r="D63" s="25">
        <v>26</v>
      </c>
      <c r="E63" s="25"/>
      <c r="F63" s="21"/>
      <c r="G63" s="22"/>
      <c r="H63" s="23"/>
      <c r="I63" s="25">
        <v>15</v>
      </c>
      <c r="J63" s="23">
        <f t="shared" si="0"/>
        <v>26</v>
      </c>
      <c r="K63" s="100"/>
      <c r="L63" s="100">
        <f t="shared" si="15"/>
        <v>0</v>
      </c>
      <c r="M63" s="138"/>
      <c r="N63" s="138">
        <f t="shared" si="16"/>
        <v>0</v>
      </c>
      <c r="O63" s="151"/>
      <c r="P63" s="151">
        <f t="shared" si="17"/>
        <v>0</v>
      </c>
      <c r="Q63" s="177"/>
      <c r="R63" s="177">
        <f t="shared" si="1"/>
        <v>0</v>
      </c>
      <c r="S63" s="202"/>
      <c r="T63" s="202">
        <f t="shared" si="2"/>
        <v>0</v>
      </c>
      <c r="U63" s="215"/>
      <c r="V63" s="215">
        <f t="shared" si="3"/>
        <v>0</v>
      </c>
      <c r="W63" s="146"/>
      <c r="X63" s="146">
        <f t="shared" si="4"/>
        <v>0</v>
      </c>
      <c r="Y63" s="234"/>
      <c r="Z63" s="233">
        <f t="shared" si="5"/>
        <v>0</v>
      </c>
      <c r="AA63" s="245"/>
      <c r="AB63" s="245">
        <f t="shared" si="6"/>
        <v>0</v>
      </c>
      <c r="AC63" s="259"/>
      <c r="AD63" s="259">
        <f t="shared" si="7"/>
        <v>0</v>
      </c>
      <c r="AE63" s="273"/>
      <c r="AF63" s="273">
        <f t="shared" si="8"/>
        <v>0</v>
      </c>
      <c r="AG63" s="287">
        <f>5</f>
        <v>5</v>
      </c>
      <c r="AH63" s="287">
        <f t="shared" si="9"/>
        <v>75</v>
      </c>
      <c r="AI63" s="297"/>
      <c r="AJ63" s="297">
        <f t="shared" si="10"/>
        <v>0</v>
      </c>
      <c r="AK63" s="312"/>
      <c r="AL63" s="312">
        <f t="shared" si="11"/>
        <v>0</v>
      </c>
      <c r="AM63" s="24">
        <f t="shared" si="18"/>
        <v>5</v>
      </c>
      <c r="AN63" s="15">
        <f t="shared" si="18"/>
        <v>75</v>
      </c>
      <c r="AO63" s="23">
        <f t="shared" si="13"/>
        <v>21</v>
      </c>
      <c r="AP63" s="23">
        <f t="shared" si="14"/>
        <v>315</v>
      </c>
      <c r="AQ63" s="20"/>
    </row>
    <row r="64" spans="1:43" s="37" customFormat="1" ht="42" x14ac:dyDescent="0.35">
      <c r="A64" s="17">
        <v>22</v>
      </c>
      <c r="B64" s="18" t="s">
        <v>57</v>
      </c>
      <c r="C64" s="19" t="s">
        <v>40</v>
      </c>
      <c r="D64" s="20"/>
      <c r="E64" s="20"/>
      <c r="F64" s="21"/>
      <c r="G64" s="22"/>
      <c r="H64" s="23"/>
      <c r="I64" s="20"/>
      <c r="J64" s="23">
        <f t="shared" si="0"/>
        <v>0</v>
      </c>
      <c r="K64" s="100"/>
      <c r="L64" s="100">
        <f t="shared" si="15"/>
        <v>0</v>
      </c>
      <c r="M64" s="138"/>
      <c r="N64" s="138">
        <f t="shared" si="16"/>
        <v>0</v>
      </c>
      <c r="O64" s="151"/>
      <c r="P64" s="151">
        <f t="shared" si="17"/>
        <v>0</v>
      </c>
      <c r="Q64" s="177"/>
      <c r="R64" s="177">
        <f t="shared" si="1"/>
        <v>0</v>
      </c>
      <c r="S64" s="202"/>
      <c r="T64" s="202">
        <f t="shared" si="2"/>
        <v>0</v>
      </c>
      <c r="U64" s="215"/>
      <c r="V64" s="215">
        <f t="shared" si="3"/>
        <v>0</v>
      </c>
      <c r="W64" s="146"/>
      <c r="X64" s="146">
        <f t="shared" si="4"/>
        <v>0</v>
      </c>
      <c r="Y64" s="234"/>
      <c r="Z64" s="233">
        <f t="shared" si="5"/>
        <v>0</v>
      </c>
      <c r="AA64" s="245"/>
      <c r="AB64" s="245">
        <f t="shared" si="6"/>
        <v>0</v>
      </c>
      <c r="AC64" s="259"/>
      <c r="AD64" s="259">
        <f t="shared" si="7"/>
        <v>0</v>
      </c>
      <c r="AE64" s="273"/>
      <c r="AF64" s="273">
        <f t="shared" si="8"/>
        <v>0</v>
      </c>
      <c r="AG64" s="287"/>
      <c r="AH64" s="287">
        <f t="shared" si="9"/>
        <v>0</v>
      </c>
      <c r="AI64" s="297"/>
      <c r="AJ64" s="297">
        <f t="shared" si="10"/>
        <v>0</v>
      </c>
      <c r="AK64" s="312"/>
      <c r="AL64" s="312">
        <f t="shared" si="11"/>
        <v>0</v>
      </c>
      <c r="AM64" s="24">
        <f t="shared" si="18"/>
        <v>0</v>
      </c>
      <c r="AN64" s="15">
        <f t="shared" si="18"/>
        <v>0</v>
      </c>
      <c r="AO64" s="23">
        <f t="shared" si="13"/>
        <v>0</v>
      </c>
      <c r="AP64" s="23">
        <f t="shared" si="14"/>
        <v>0</v>
      </c>
      <c r="AQ64" s="20"/>
    </row>
    <row r="65" spans="1:43" s="37" customFormat="1" x14ac:dyDescent="0.35">
      <c r="A65" s="19"/>
      <c r="B65" s="18"/>
      <c r="C65" s="19"/>
      <c r="D65" s="25">
        <v>54</v>
      </c>
      <c r="E65" s="25"/>
      <c r="F65" s="21"/>
      <c r="G65" s="22"/>
      <c r="H65" s="23"/>
      <c r="I65" s="25">
        <v>13</v>
      </c>
      <c r="J65" s="23">
        <f t="shared" si="0"/>
        <v>54</v>
      </c>
      <c r="K65" s="100"/>
      <c r="L65" s="100">
        <f t="shared" si="15"/>
        <v>0</v>
      </c>
      <c r="M65" s="138">
        <v>12</v>
      </c>
      <c r="N65" s="138">
        <f t="shared" si="16"/>
        <v>156</v>
      </c>
      <c r="O65" s="151"/>
      <c r="P65" s="151">
        <f t="shared" si="17"/>
        <v>0</v>
      </c>
      <c r="Q65" s="177"/>
      <c r="R65" s="177">
        <f t="shared" si="1"/>
        <v>0</v>
      </c>
      <c r="S65" s="202"/>
      <c r="T65" s="202">
        <f t="shared" si="2"/>
        <v>0</v>
      </c>
      <c r="U65" s="215"/>
      <c r="V65" s="215">
        <f t="shared" si="3"/>
        <v>0</v>
      </c>
      <c r="W65" s="146"/>
      <c r="X65" s="146">
        <f t="shared" si="4"/>
        <v>0</v>
      </c>
      <c r="Y65" s="234"/>
      <c r="Z65" s="233">
        <f t="shared" si="5"/>
        <v>0</v>
      </c>
      <c r="AA65" s="245"/>
      <c r="AB65" s="245">
        <f t="shared" si="6"/>
        <v>0</v>
      </c>
      <c r="AC65" s="259">
        <f>2+24</f>
        <v>26</v>
      </c>
      <c r="AD65" s="259">
        <f t="shared" si="7"/>
        <v>338</v>
      </c>
      <c r="AE65" s="273"/>
      <c r="AF65" s="273">
        <f t="shared" si="8"/>
        <v>0</v>
      </c>
      <c r="AG65" s="287">
        <f>5</f>
        <v>5</v>
      </c>
      <c r="AH65" s="287">
        <f t="shared" si="9"/>
        <v>65</v>
      </c>
      <c r="AI65" s="297"/>
      <c r="AJ65" s="297">
        <f t="shared" si="10"/>
        <v>0</v>
      </c>
      <c r="AK65" s="312"/>
      <c r="AL65" s="312">
        <f t="shared" si="11"/>
        <v>0</v>
      </c>
      <c r="AM65" s="24">
        <f t="shared" si="18"/>
        <v>43</v>
      </c>
      <c r="AN65" s="15">
        <f t="shared" si="18"/>
        <v>559</v>
      </c>
      <c r="AO65" s="23">
        <f t="shared" si="13"/>
        <v>11</v>
      </c>
      <c r="AP65" s="23">
        <f t="shared" si="14"/>
        <v>143</v>
      </c>
      <c r="AQ65" s="20"/>
    </row>
    <row r="66" spans="1:43" s="37" customFormat="1" ht="42" x14ac:dyDescent="0.35">
      <c r="A66" s="17">
        <v>23</v>
      </c>
      <c r="B66" s="18" t="s">
        <v>58</v>
      </c>
      <c r="C66" s="19" t="s">
        <v>40</v>
      </c>
      <c r="D66" s="20"/>
      <c r="E66" s="20"/>
      <c r="F66" s="21"/>
      <c r="G66" s="22"/>
      <c r="H66" s="23"/>
      <c r="I66" s="20"/>
      <c r="J66" s="23">
        <f t="shared" si="0"/>
        <v>0</v>
      </c>
      <c r="K66" s="100"/>
      <c r="L66" s="100">
        <f t="shared" si="15"/>
        <v>0</v>
      </c>
      <c r="M66" s="138"/>
      <c r="N66" s="138">
        <f t="shared" si="16"/>
        <v>0</v>
      </c>
      <c r="O66" s="151"/>
      <c r="P66" s="151">
        <f t="shared" si="17"/>
        <v>0</v>
      </c>
      <c r="Q66" s="177"/>
      <c r="R66" s="177">
        <f t="shared" si="1"/>
        <v>0</v>
      </c>
      <c r="S66" s="202"/>
      <c r="T66" s="202">
        <f t="shared" si="2"/>
        <v>0</v>
      </c>
      <c r="U66" s="215"/>
      <c r="V66" s="215">
        <f t="shared" si="3"/>
        <v>0</v>
      </c>
      <c r="W66" s="146"/>
      <c r="X66" s="146">
        <f t="shared" si="4"/>
        <v>0</v>
      </c>
      <c r="Y66" s="234"/>
      <c r="Z66" s="233">
        <f t="shared" si="5"/>
        <v>0</v>
      </c>
      <c r="AA66" s="245"/>
      <c r="AB66" s="245">
        <f t="shared" si="6"/>
        <v>0</v>
      </c>
      <c r="AC66" s="259"/>
      <c r="AD66" s="259">
        <f t="shared" si="7"/>
        <v>0</v>
      </c>
      <c r="AE66" s="273"/>
      <c r="AF66" s="273">
        <f t="shared" si="8"/>
        <v>0</v>
      </c>
      <c r="AG66" s="287"/>
      <c r="AH66" s="287">
        <f t="shared" si="9"/>
        <v>0</v>
      </c>
      <c r="AI66" s="297"/>
      <c r="AJ66" s="297">
        <f t="shared" si="10"/>
        <v>0</v>
      </c>
      <c r="AK66" s="312"/>
      <c r="AL66" s="312">
        <f t="shared" si="11"/>
        <v>0</v>
      </c>
      <c r="AM66" s="24">
        <f t="shared" si="18"/>
        <v>0</v>
      </c>
      <c r="AN66" s="15">
        <f t="shared" si="18"/>
        <v>0</v>
      </c>
      <c r="AO66" s="23">
        <f t="shared" si="13"/>
        <v>0</v>
      </c>
      <c r="AP66" s="23">
        <f t="shared" si="14"/>
        <v>0</v>
      </c>
      <c r="AQ66" s="20"/>
    </row>
    <row r="67" spans="1:43" s="37" customFormat="1" x14ac:dyDescent="0.35">
      <c r="A67" s="19"/>
      <c r="B67" s="18"/>
      <c r="C67" s="19"/>
      <c r="D67" s="25">
        <v>47</v>
      </c>
      <c r="E67" s="25"/>
      <c r="F67" s="21"/>
      <c r="G67" s="22"/>
      <c r="H67" s="23"/>
      <c r="I67" s="25">
        <v>10</v>
      </c>
      <c r="J67" s="23">
        <f t="shared" si="0"/>
        <v>47</v>
      </c>
      <c r="K67" s="100"/>
      <c r="L67" s="100">
        <f t="shared" si="15"/>
        <v>0</v>
      </c>
      <c r="M67" s="138"/>
      <c r="N67" s="138">
        <f t="shared" si="16"/>
        <v>0</v>
      </c>
      <c r="O67" s="151"/>
      <c r="P67" s="151">
        <f t="shared" si="17"/>
        <v>0</v>
      </c>
      <c r="Q67" s="177"/>
      <c r="R67" s="177">
        <f t="shared" si="1"/>
        <v>0</v>
      </c>
      <c r="S67" s="202"/>
      <c r="T67" s="202">
        <f t="shared" si="2"/>
        <v>0</v>
      </c>
      <c r="U67" s="215"/>
      <c r="V67" s="215">
        <f t="shared" si="3"/>
        <v>0</v>
      </c>
      <c r="W67" s="146"/>
      <c r="X67" s="146">
        <f t="shared" si="4"/>
        <v>0</v>
      </c>
      <c r="Y67" s="234"/>
      <c r="Z67" s="233">
        <f t="shared" si="5"/>
        <v>0</v>
      </c>
      <c r="AA67" s="245"/>
      <c r="AB67" s="245">
        <f t="shared" si="6"/>
        <v>0</v>
      </c>
      <c r="AC67" s="259">
        <v>24</v>
      </c>
      <c r="AD67" s="259">
        <f t="shared" si="7"/>
        <v>240</v>
      </c>
      <c r="AE67" s="273"/>
      <c r="AF67" s="273">
        <f t="shared" si="8"/>
        <v>0</v>
      </c>
      <c r="AG67" s="287"/>
      <c r="AH67" s="287">
        <f t="shared" si="9"/>
        <v>0</v>
      </c>
      <c r="AI67" s="297"/>
      <c r="AJ67" s="297">
        <f t="shared" si="10"/>
        <v>0</v>
      </c>
      <c r="AK67" s="312"/>
      <c r="AL67" s="312">
        <f t="shared" si="11"/>
        <v>0</v>
      </c>
      <c r="AM67" s="24">
        <f t="shared" si="18"/>
        <v>24</v>
      </c>
      <c r="AN67" s="15">
        <f t="shared" si="18"/>
        <v>240</v>
      </c>
      <c r="AO67" s="23">
        <f t="shared" si="13"/>
        <v>23</v>
      </c>
      <c r="AP67" s="23">
        <f t="shared" si="14"/>
        <v>230</v>
      </c>
      <c r="AQ67" s="20"/>
    </row>
    <row r="68" spans="1:43" s="37" customFormat="1" x14ac:dyDescent="0.35">
      <c r="A68" s="17">
        <v>24</v>
      </c>
      <c r="B68" s="18" t="s">
        <v>59</v>
      </c>
      <c r="C68" s="19" t="s">
        <v>35</v>
      </c>
      <c r="D68" s="20"/>
      <c r="E68" s="20"/>
      <c r="F68" s="21"/>
      <c r="G68" s="22"/>
      <c r="H68" s="23"/>
      <c r="I68" s="20"/>
      <c r="J68" s="23">
        <f t="shared" si="0"/>
        <v>0</v>
      </c>
      <c r="K68" s="100"/>
      <c r="L68" s="100">
        <f t="shared" si="15"/>
        <v>0</v>
      </c>
      <c r="M68" s="138"/>
      <c r="N68" s="138">
        <f t="shared" si="16"/>
        <v>0</v>
      </c>
      <c r="O68" s="151"/>
      <c r="P68" s="151">
        <f t="shared" si="17"/>
        <v>0</v>
      </c>
      <c r="Q68" s="177"/>
      <c r="R68" s="177">
        <f t="shared" si="1"/>
        <v>0</v>
      </c>
      <c r="S68" s="202"/>
      <c r="T68" s="202">
        <f t="shared" si="2"/>
        <v>0</v>
      </c>
      <c r="U68" s="215"/>
      <c r="V68" s="215">
        <f t="shared" si="3"/>
        <v>0</v>
      </c>
      <c r="W68" s="146"/>
      <c r="X68" s="146">
        <f t="shared" ref="X68:X131" si="19">I68*W68</f>
        <v>0</v>
      </c>
      <c r="Y68" s="234"/>
      <c r="Z68" s="233">
        <f t="shared" si="5"/>
        <v>0</v>
      </c>
      <c r="AA68" s="245"/>
      <c r="AB68" s="245">
        <f t="shared" si="6"/>
        <v>0</v>
      </c>
      <c r="AC68" s="259"/>
      <c r="AD68" s="259">
        <f t="shared" si="7"/>
        <v>0</v>
      </c>
      <c r="AE68" s="273"/>
      <c r="AF68" s="273">
        <f t="shared" si="8"/>
        <v>0</v>
      </c>
      <c r="AG68" s="287"/>
      <c r="AH68" s="287">
        <f t="shared" si="9"/>
        <v>0</v>
      </c>
      <c r="AI68" s="297"/>
      <c r="AJ68" s="297">
        <f t="shared" si="10"/>
        <v>0</v>
      </c>
      <c r="AK68" s="312"/>
      <c r="AL68" s="312">
        <f t="shared" si="11"/>
        <v>0</v>
      </c>
      <c r="AM68" s="24">
        <f t="shared" si="18"/>
        <v>0</v>
      </c>
      <c r="AN68" s="15">
        <f t="shared" si="18"/>
        <v>0</v>
      </c>
      <c r="AO68" s="23">
        <f t="shared" si="13"/>
        <v>0</v>
      </c>
      <c r="AP68" s="23">
        <f t="shared" si="14"/>
        <v>0</v>
      </c>
      <c r="AQ68" s="20"/>
    </row>
    <row r="69" spans="1:43" s="37" customFormat="1" x14ac:dyDescent="0.35">
      <c r="A69" s="19"/>
      <c r="B69" s="18"/>
      <c r="C69" s="19"/>
      <c r="D69" s="25">
        <v>5</v>
      </c>
      <c r="E69" s="25"/>
      <c r="F69" s="21"/>
      <c r="G69" s="22"/>
      <c r="H69" s="23"/>
      <c r="I69" s="25">
        <v>22</v>
      </c>
      <c r="J69" s="23">
        <f t="shared" si="0"/>
        <v>5</v>
      </c>
      <c r="K69" s="100"/>
      <c r="L69" s="100">
        <f t="shared" si="15"/>
        <v>0</v>
      </c>
      <c r="M69" s="138"/>
      <c r="N69" s="138">
        <f t="shared" si="16"/>
        <v>0</v>
      </c>
      <c r="O69" s="151">
        <f>3+2</f>
        <v>5</v>
      </c>
      <c r="P69" s="151">
        <f t="shared" si="17"/>
        <v>110</v>
      </c>
      <c r="Q69" s="177"/>
      <c r="R69" s="177">
        <f t="shared" si="1"/>
        <v>0</v>
      </c>
      <c r="S69" s="202"/>
      <c r="T69" s="202">
        <f t="shared" si="2"/>
        <v>0</v>
      </c>
      <c r="U69" s="215"/>
      <c r="V69" s="215">
        <f t="shared" si="3"/>
        <v>0</v>
      </c>
      <c r="W69" s="146"/>
      <c r="X69" s="146">
        <f t="shared" si="19"/>
        <v>0</v>
      </c>
      <c r="Y69" s="234"/>
      <c r="Z69" s="233">
        <f t="shared" si="5"/>
        <v>0</v>
      </c>
      <c r="AA69" s="245"/>
      <c r="AB69" s="245">
        <f t="shared" si="6"/>
        <v>0</v>
      </c>
      <c r="AC69" s="259"/>
      <c r="AD69" s="259">
        <f t="shared" si="7"/>
        <v>0</v>
      </c>
      <c r="AE69" s="273"/>
      <c r="AF69" s="273">
        <f t="shared" si="8"/>
        <v>0</v>
      </c>
      <c r="AG69" s="287"/>
      <c r="AH69" s="287">
        <f t="shared" si="9"/>
        <v>0</v>
      </c>
      <c r="AI69" s="297"/>
      <c r="AJ69" s="297">
        <f t="shared" si="10"/>
        <v>0</v>
      </c>
      <c r="AK69" s="312"/>
      <c r="AL69" s="312">
        <f t="shared" si="11"/>
        <v>0</v>
      </c>
      <c r="AM69" s="24">
        <f t="shared" si="18"/>
        <v>5</v>
      </c>
      <c r="AN69" s="15">
        <f t="shared" si="18"/>
        <v>110</v>
      </c>
      <c r="AO69" s="23">
        <f t="shared" si="13"/>
        <v>0</v>
      </c>
      <c r="AP69" s="23">
        <f t="shared" si="14"/>
        <v>0</v>
      </c>
      <c r="AQ69" s="20"/>
    </row>
    <row r="70" spans="1:43" s="37" customFormat="1" x14ac:dyDescent="0.35">
      <c r="A70" s="19"/>
      <c r="B70" s="18"/>
      <c r="C70" s="19"/>
      <c r="D70" s="25">
        <v>24</v>
      </c>
      <c r="E70" s="25"/>
      <c r="F70" s="21"/>
      <c r="G70" s="22"/>
      <c r="H70" s="23"/>
      <c r="I70" s="25">
        <v>25</v>
      </c>
      <c r="J70" s="23">
        <f t="shared" si="0"/>
        <v>24</v>
      </c>
      <c r="K70" s="100"/>
      <c r="L70" s="100">
        <f t="shared" si="15"/>
        <v>0</v>
      </c>
      <c r="M70" s="138"/>
      <c r="N70" s="138">
        <f t="shared" si="16"/>
        <v>0</v>
      </c>
      <c r="O70" s="151"/>
      <c r="P70" s="151">
        <f t="shared" si="17"/>
        <v>0</v>
      </c>
      <c r="Q70" s="177"/>
      <c r="R70" s="177">
        <f t="shared" ref="R70:R133" si="20">I70*Q70</f>
        <v>0</v>
      </c>
      <c r="S70" s="202"/>
      <c r="T70" s="202">
        <f t="shared" ref="T70:T133" si="21">I70*S70</f>
        <v>0</v>
      </c>
      <c r="U70" s="215"/>
      <c r="V70" s="215"/>
      <c r="W70" s="146"/>
      <c r="X70" s="146">
        <f t="shared" si="19"/>
        <v>0</v>
      </c>
      <c r="Y70" s="234"/>
      <c r="Z70" s="233"/>
      <c r="AA70" s="245"/>
      <c r="AB70" s="245">
        <f t="shared" ref="AB70:AB133" si="22">I70*AA70</f>
        <v>0</v>
      </c>
      <c r="AC70" s="259"/>
      <c r="AD70" s="259">
        <f t="shared" ref="AD70:AD133" si="23">I70*AC70</f>
        <v>0</v>
      </c>
      <c r="AE70" s="273"/>
      <c r="AF70" s="273">
        <f t="shared" ref="AF70:AF133" si="24">I70*AE70</f>
        <v>0</v>
      </c>
      <c r="AG70" s="287"/>
      <c r="AH70" s="287">
        <f t="shared" ref="AH70:AH133" si="25">I70*AG70</f>
        <v>0</v>
      </c>
      <c r="AI70" s="297"/>
      <c r="AJ70" s="297">
        <f t="shared" ref="AJ70:AJ133" si="26">I70*AI70</f>
        <v>0</v>
      </c>
      <c r="AK70" s="312"/>
      <c r="AL70" s="312">
        <f t="shared" ref="AL70:AL133" si="27">I70*AK70</f>
        <v>0</v>
      </c>
      <c r="AM70" s="24">
        <f t="shared" si="18"/>
        <v>0</v>
      </c>
      <c r="AN70" s="15">
        <f t="shared" si="18"/>
        <v>0</v>
      </c>
      <c r="AO70" s="23">
        <f t="shared" si="13"/>
        <v>24</v>
      </c>
      <c r="AP70" s="23">
        <f t="shared" si="14"/>
        <v>600</v>
      </c>
      <c r="AQ70" s="20"/>
    </row>
    <row r="71" spans="1:43" s="37" customFormat="1" ht="42" x14ac:dyDescent="0.35">
      <c r="A71" s="17">
        <v>25</v>
      </c>
      <c r="B71" s="18" t="s">
        <v>60</v>
      </c>
      <c r="C71" s="19" t="s">
        <v>37</v>
      </c>
      <c r="D71" s="20">
        <v>0</v>
      </c>
      <c r="E71" s="20"/>
      <c r="F71" s="21"/>
      <c r="G71" s="22"/>
      <c r="H71" s="23"/>
      <c r="I71" s="20"/>
      <c r="J71" s="23">
        <f t="shared" si="0"/>
        <v>0</v>
      </c>
      <c r="K71" s="100"/>
      <c r="L71" s="100">
        <f t="shared" si="15"/>
        <v>0</v>
      </c>
      <c r="M71" s="138"/>
      <c r="N71" s="138">
        <f t="shared" si="16"/>
        <v>0</v>
      </c>
      <c r="O71" s="151"/>
      <c r="P71" s="151">
        <f t="shared" si="17"/>
        <v>0</v>
      </c>
      <c r="Q71" s="177"/>
      <c r="R71" s="177">
        <f t="shared" si="20"/>
        <v>0</v>
      </c>
      <c r="S71" s="202"/>
      <c r="T71" s="202">
        <f t="shared" si="21"/>
        <v>0</v>
      </c>
      <c r="U71" s="215"/>
      <c r="V71" s="215">
        <f t="shared" ref="V71:V139" si="28">I71*U71</f>
        <v>0</v>
      </c>
      <c r="W71" s="146"/>
      <c r="X71" s="146">
        <f t="shared" si="19"/>
        <v>0</v>
      </c>
      <c r="Y71" s="234"/>
      <c r="Z71" s="233">
        <f t="shared" ref="Z71:Z139" si="29">I71*Y71</f>
        <v>0</v>
      </c>
      <c r="AA71" s="245"/>
      <c r="AB71" s="245">
        <f t="shared" si="22"/>
        <v>0</v>
      </c>
      <c r="AC71" s="259"/>
      <c r="AD71" s="259">
        <f t="shared" si="23"/>
        <v>0</v>
      </c>
      <c r="AE71" s="273"/>
      <c r="AF71" s="273">
        <f t="shared" si="24"/>
        <v>0</v>
      </c>
      <c r="AG71" s="287"/>
      <c r="AH71" s="287">
        <f t="shared" si="25"/>
        <v>0</v>
      </c>
      <c r="AI71" s="297"/>
      <c r="AJ71" s="297">
        <f t="shared" si="26"/>
        <v>0</v>
      </c>
      <c r="AK71" s="312"/>
      <c r="AL71" s="312">
        <f t="shared" si="27"/>
        <v>0</v>
      </c>
      <c r="AM71" s="24">
        <f t="shared" si="18"/>
        <v>0</v>
      </c>
      <c r="AN71" s="15">
        <f t="shared" si="18"/>
        <v>0</v>
      </c>
      <c r="AO71" s="23">
        <f t="shared" si="13"/>
        <v>0</v>
      </c>
      <c r="AP71" s="23">
        <f t="shared" si="14"/>
        <v>0</v>
      </c>
      <c r="AQ71" s="20"/>
    </row>
    <row r="72" spans="1:43" s="37" customFormat="1" x14ac:dyDescent="0.35">
      <c r="A72" s="19"/>
      <c r="B72" s="18"/>
      <c r="C72" s="19"/>
      <c r="D72" s="25">
        <v>20</v>
      </c>
      <c r="E72" s="25"/>
      <c r="F72" s="21"/>
      <c r="G72" s="22"/>
      <c r="H72" s="23"/>
      <c r="I72" s="25">
        <v>0.6</v>
      </c>
      <c r="J72" s="23">
        <f t="shared" si="0"/>
        <v>20</v>
      </c>
      <c r="K72" s="100"/>
      <c r="L72" s="100">
        <f t="shared" si="15"/>
        <v>0</v>
      </c>
      <c r="M72" s="138"/>
      <c r="N72" s="138">
        <f t="shared" si="16"/>
        <v>0</v>
      </c>
      <c r="O72" s="151">
        <v>20</v>
      </c>
      <c r="P72" s="151">
        <f t="shared" si="17"/>
        <v>12</v>
      </c>
      <c r="Q72" s="177"/>
      <c r="R72" s="177">
        <f t="shared" si="20"/>
        <v>0</v>
      </c>
      <c r="S72" s="202"/>
      <c r="T72" s="202">
        <f t="shared" si="21"/>
        <v>0</v>
      </c>
      <c r="U72" s="215"/>
      <c r="V72" s="215">
        <f t="shared" si="28"/>
        <v>0</v>
      </c>
      <c r="W72" s="146"/>
      <c r="X72" s="146">
        <f t="shared" si="19"/>
        <v>0</v>
      </c>
      <c r="Y72" s="234"/>
      <c r="Z72" s="233">
        <f t="shared" si="29"/>
        <v>0</v>
      </c>
      <c r="AA72" s="245"/>
      <c r="AB72" s="245">
        <f t="shared" si="22"/>
        <v>0</v>
      </c>
      <c r="AC72" s="259"/>
      <c r="AD72" s="259">
        <f t="shared" si="23"/>
        <v>0</v>
      </c>
      <c r="AE72" s="273"/>
      <c r="AF72" s="273">
        <f t="shared" si="24"/>
        <v>0</v>
      </c>
      <c r="AG72" s="287"/>
      <c r="AH72" s="287">
        <f t="shared" si="25"/>
        <v>0</v>
      </c>
      <c r="AI72" s="297"/>
      <c r="AJ72" s="297">
        <f t="shared" si="26"/>
        <v>0</v>
      </c>
      <c r="AK72" s="312"/>
      <c r="AL72" s="312">
        <f t="shared" si="27"/>
        <v>0</v>
      </c>
      <c r="AM72" s="24">
        <f t="shared" si="18"/>
        <v>20</v>
      </c>
      <c r="AN72" s="15">
        <f t="shared" si="18"/>
        <v>12</v>
      </c>
      <c r="AO72" s="23">
        <f t="shared" si="13"/>
        <v>0</v>
      </c>
      <c r="AP72" s="23">
        <f t="shared" si="14"/>
        <v>0</v>
      </c>
      <c r="AQ72" s="20"/>
    </row>
    <row r="73" spans="1:43" s="37" customFormat="1" ht="42" x14ac:dyDescent="0.35">
      <c r="A73" s="17">
        <v>27</v>
      </c>
      <c r="B73" s="18" t="s">
        <v>61</v>
      </c>
      <c r="C73" s="19" t="s">
        <v>37</v>
      </c>
      <c r="D73" s="20"/>
      <c r="E73" s="20"/>
      <c r="F73" s="21"/>
      <c r="G73" s="22"/>
      <c r="H73" s="23"/>
      <c r="I73" s="20"/>
      <c r="J73" s="23">
        <f t="shared" si="0"/>
        <v>0</v>
      </c>
      <c r="K73" s="100"/>
      <c r="L73" s="100">
        <f t="shared" si="15"/>
        <v>0</v>
      </c>
      <c r="M73" s="138"/>
      <c r="N73" s="138">
        <f t="shared" si="16"/>
        <v>0</v>
      </c>
      <c r="O73" s="151"/>
      <c r="P73" s="151">
        <f t="shared" si="17"/>
        <v>0</v>
      </c>
      <c r="Q73" s="177"/>
      <c r="R73" s="177">
        <f t="shared" si="20"/>
        <v>0</v>
      </c>
      <c r="S73" s="202"/>
      <c r="T73" s="202">
        <f t="shared" si="21"/>
        <v>0</v>
      </c>
      <c r="U73" s="215"/>
      <c r="V73" s="215">
        <f t="shared" si="28"/>
        <v>0</v>
      </c>
      <c r="W73" s="146"/>
      <c r="X73" s="146">
        <f t="shared" si="19"/>
        <v>0</v>
      </c>
      <c r="Y73" s="234"/>
      <c r="Z73" s="233">
        <f t="shared" si="29"/>
        <v>0</v>
      </c>
      <c r="AA73" s="245"/>
      <c r="AB73" s="245">
        <f t="shared" si="22"/>
        <v>0</v>
      </c>
      <c r="AC73" s="259"/>
      <c r="AD73" s="259">
        <f t="shared" si="23"/>
        <v>0</v>
      </c>
      <c r="AE73" s="273"/>
      <c r="AF73" s="273">
        <f t="shared" si="24"/>
        <v>0</v>
      </c>
      <c r="AG73" s="287"/>
      <c r="AH73" s="287">
        <f t="shared" si="25"/>
        <v>0</v>
      </c>
      <c r="AI73" s="297"/>
      <c r="AJ73" s="297">
        <f t="shared" si="26"/>
        <v>0</v>
      </c>
      <c r="AK73" s="312"/>
      <c r="AL73" s="312">
        <f t="shared" si="27"/>
        <v>0</v>
      </c>
      <c r="AM73" s="24">
        <f t="shared" si="18"/>
        <v>0</v>
      </c>
      <c r="AN73" s="15">
        <f t="shared" si="18"/>
        <v>0</v>
      </c>
      <c r="AO73" s="23">
        <f t="shared" si="13"/>
        <v>0</v>
      </c>
      <c r="AP73" s="23">
        <f t="shared" si="14"/>
        <v>0</v>
      </c>
      <c r="AQ73" s="20"/>
    </row>
    <row r="74" spans="1:43" s="37" customFormat="1" x14ac:dyDescent="0.35">
      <c r="A74" s="19"/>
      <c r="B74" s="18"/>
      <c r="C74" s="19"/>
      <c r="D74" s="25">
        <v>0</v>
      </c>
      <c r="E74" s="25"/>
      <c r="F74" s="21"/>
      <c r="G74" s="22"/>
      <c r="H74" s="23"/>
      <c r="I74" s="25">
        <v>0.75</v>
      </c>
      <c r="J74" s="23">
        <f t="shared" si="0"/>
        <v>0</v>
      </c>
      <c r="K74" s="100"/>
      <c r="L74" s="100">
        <f t="shared" si="15"/>
        <v>0</v>
      </c>
      <c r="M74" s="138"/>
      <c r="N74" s="138">
        <f t="shared" si="16"/>
        <v>0</v>
      </c>
      <c r="O74" s="151"/>
      <c r="P74" s="151">
        <f t="shared" si="17"/>
        <v>0</v>
      </c>
      <c r="Q74" s="177"/>
      <c r="R74" s="177">
        <f t="shared" si="20"/>
        <v>0</v>
      </c>
      <c r="S74" s="202"/>
      <c r="T74" s="202">
        <f t="shared" si="21"/>
        <v>0</v>
      </c>
      <c r="U74" s="215"/>
      <c r="V74" s="215">
        <f t="shared" si="28"/>
        <v>0</v>
      </c>
      <c r="W74" s="146"/>
      <c r="X74" s="146">
        <f t="shared" si="19"/>
        <v>0</v>
      </c>
      <c r="Y74" s="234"/>
      <c r="Z74" s="233">
        <f t="shared" si="29"/>
        <v>0</v>
      </c>
      <c r="AA74" s="245"/>
      <c r="AB74" s="245">
        <f t="shared" si="22"/>
        <v>0</v>
      </c>
      <c r="AC74" s="259"/>
      <c r="AD74" s="259">
        <f t="shared" si="23"/>
        <v>0</v>
      </c>
      <c r="AE74" s="273"/>
      <c r="AF74" s="273">
        <f t="shared" si="24"/>
        <v>0</v>
      </c>
      <c r="AG74" s="287"/>
      <c r="AH74" s="287">
        <f t="shared" si="25"/>
        <v>0</v>
      </c>
      <c r="AI74" s="297"/>
      <c r="AJ74" s="297">
        <f t="shared" si="26"/>
        <v>0</v>
      </c>
      <c r="AK74" s="312"/>
      <c r="AL74" s="312">
        <f t="shared" si="27"/>
        <v>0</v>
      </c>
      <c r="AM74" s="24">
        <f t="shared" si="18"/>
        <v>0</v>
      </c>
      <c r="AN74" s="15">
        <f t="shared" si="18"/>
        <v>0</v>
      </c>
      <c r="AO74" s="23">
        <f t="shared" si="13"/>
        <v>0</v>
      </c>
      <c r="AP74" s="23">
        <f t="shared" si="14"/>
        <v>0</v>
      </c>
      <c r="AQ74" s="20"/>
    </row>
    <row r="75" spans="1:43" s="37" customFormat="1" x14ac:dyDescent="0.35">
      <c r="A75" s="19"/>
      <c r="B75" s="18"/>
      <c r="C75" s="19"/>
      <c r="D75" s="25">
        <v>0</v>
      </c>
      <c r="E75" s="25"/>
      <c r="F75" s="21"/>
      <c r="G75" s="22"/>
      <c r="H75" s="23"/>
      <c r="I75" s="25">
        <v>0.75</v>
      </c>
      <c r="J75" s="23">
        <f t="shared" ref="J75:J144" si="30">D75+H75</f>
        <v>0</v>
      </c>
      <c r="K75" s="100"/>
      <c r="L75" s="100">
        <f t="shared" si="15"/>
        <v>0</v>
      </c>
      <c r="M75" s="138"/>
      <c r="N75" s="138">
        <f t="shared" si="16"/>
        <v>0</v>
      </c>
      <c r="O75" s="151"/>
      <c r="P75" s="151">
        <f t="shared" si="17"/>
        <v>0</v>
      </c>
      <c r="Q75" s="177"/>
      <c r="R75" s="177">
        <f t="shared" si="20"/>
        <v>0</v>
      </c>
      <c r="S75" s="202"/>
      <c r="T75" s="202">
        <f t="shared" si="21"/>
        <v>0</v>
      </c>
      <c r="U75" s="215"/>
      <c r="V75" s="215">
        <f t="shared" si="28"/>
        <v>0</v>
      </c>
      <c r="W75" s="146"/>
      <c r="X75" s="146">
        <f t="shared" si="19"/>
        <v>0</v>
      </c>
      <c r="Y75" s="234"/>
      <c r="Z75" s="233">
        <f t="shared" si="29"/>
        <v>0</v>
      </c>
      <c r="AA75" s="245"/>
      <c r="AB75" s="245">
        <f t="shared" si="22"/>
        <v>0</v>
      </c>
      <c r="AC75" s="259"/>
      <c r="AD75" s="259">
        <f t="shared" si="23"/>
        <v>0</v>
      </c>
      <c r="AE75" s="273"/>
      <c r="AF75" s="273">
        <f t="shared" si="24"/>
        <v>0</v>
      </c>
      <c r="AG75" s="287"/>
      <c r="AH75" s="287">
        <f t="shared" si="25"/>
        <v>0</v>
      </c>
      <c r="AI75" s="297"/>
      <c r="AJ75" s="297">
        <f t="shared" si="26"/>
        <v>0</v>
      </c>
      <c r="AK75" s="312"/>
      <c r="AL75" s="312">
        <f t="shared" si="27"/>
        <v>0</v>
      </c>
      <c r="AM75" s="24">
        <f t="shared" ref="AM75:AN109" si="31">K75+M75+O75+Q75+S75+U75+W75+Y75+AA75+AC75+AE75+AG75+AI75+AK75</f>
        <v>0</v>
      </c>
      <c r="AN75" s="15">
        <f t="shared" si="31"/>
        <v>0</v>
      </c>
      <c r="AO75" s="23">
        <f t="shared" ref="AO75:AO143" si="32">J75-AM75</f>
        <v>0</v>
      </c>
      <c r="AP75" s="23">
        <f t="shared" ref="AP75:AP143" si="33">I75*AO75</f>
        <v>0</v>
      </c>
      <c r="AQ75" s="20"/>
    </row>
    <row r="76" spans="1:43" s="37" customFormat="1" x14ac:dyDescent="0.35">
      <c r="A76" s="19"/>
      <c r="B76" s="18"/>
      <c r="C76" s="19"/>
      <c r="D76" s="26">
        <v>670</v>
      </c>
      <c r="E76" s="26"/>
      <c r="F76" s="21"/>
      <c r="G76" s="22"/>
      <c r="H76" s="23"/>
      <c r="I76" s="25">
        <v>0.75</v>
      </c>
      <c r="J76" s="23">
        <f t="shared" si="30"/>
        <v>670</v>
      </c>
      <c r="K76" s="100">
        <v>50</v>
      </c>
      <c r="L76" s="100">
        <f t="shared" si="15"/>
        <v>37.5</v>
      </c>
      <c r="M76" s="138">
        <v>250</v>
      </c>
      <c r="N76" s="138">
        <f t="shared" si="16"/>
        <v>187.5</v>
      </c>
      <c r="O76" s="151">
        <f>20+50</f>
        <v>70</v>
      </c>
      <c r="P76" s="151">
        <f t="shared" si="17"/>
        <v>52.5</v>
      </c>
      <c r="Q76" s="177"/>
      <c r="R76" s="177">
        <f t="shared" si="20"/>
        <v>0</v>
      </c>
      <c r="S76" s="202"/>
      <c r="T76" s="202">
        <f t="shared" si="21"/>
        <v>0</v>
      </c>
      <c r="U76" s="215"/>
      <c r="V76" s="215">
        <f t="shared" si="28"/>
        <v>0</v>
      </c>
      <c r="W76" s="146"/>
      <c r="X76" s="146">
        <f t="shared" si="19"/>
        <v>0</v>
      </c>
      <c r="Y76" s="234"/>
      <c r="Z76" s="233">
        <f t="shared" si="29"/>
        <v>0</v>
      </c>
      <c r="AA76" s="245"/>
      <c r="AB76" s="245">
        <f t="shared" si="22"/>
        <v>0</v>
      </c>
      <c r="AC76" s="259">
        <v>100</v>
      </c>
      <c r="AD76" s="259">
        <f t="shared" si="23"/>
        <v>75</v>
      </c>
      <c r="AE76" s="273">
        <v>50</v>
      </c>
      <c r="AF76" s="273">
        <f t="shared" si="24"/>
        <v>37.5</v>
      </c>
      <c r="AG76" s="287"/>
      <c r="AH76" s="287">
        <f t="shared" si="25"/>
        <v>0</v>
      </c>
      <c r="AI76" s="297"/>
      <c r="AJ76" s="297">
        <f t="shared" si="26"/>
        <v>0</v>
      </c>
      <c r="AK76" s="312"/>
      <c r="AL76" s="312">
        <f t="shared" si="27"/>
        <v>0</v>
      </c>
      <c r="AM76" s="24">
        <f t="shared" si="31"/>
        <v>520</v>
      </c>
      <c r="AN76" s="15">
        <f t="shared" si="31"/>
        <v>390</v>
      </c>
      <c r="AO76" s="23">
        <f t="shared" si="32"/>
        <v>150</v>
      </c>
      <c r="AP76" s="23">
        <f t="shared" si="33"/>
        <v>112.5</v>
      </c>
      <c r="AQ76" s="20"/>
    </row>
    <row r="77" spans="1:43" s="37" customFormat="1" x14ac:dyDescent="0.35">
      <c r="A77" s="19"/>
      <c r="B77" s="18"/>
      <c r="C77" s="19"/>
      <c r="D77" s="26">
        <v>1000</v>
      </c>
      <c r="E77" s="25"/>
      <c r="F77" s="21"/>
      <c r="G77" s="22"/>
      <c r="H77" s="23"/>
      <c r="I77" s="25">
        <v>0.75</v>
      </c>
      <c r="J77" s="23">
        <f t="shared" si="30"/>
        <v>1000</v>
      </c>
      <c r="K77" s="100"/>
      <c r="L77" s="100">
        <f t="shared" si="15"/>
        <v>0</v>
      </c>
      <c r="M77" s="138"/>
      <c r="N77" s="138">
        <f t="shared" si="16"/>
        <v>0</v>
      </c>
      <c r="O77" s="151">
        <v>450</v>
      </c>
      <c r="P77" s="151">
        <f t="shared" si="17"/>
        <v>337.5</v>
      </c>
      <c r="Q77" s="177"/>
      <c r="R77" s="177">
        <f t="shared" si="20"/>
        <v>0</v>
      </c>
      <c r="S77" s="202"/>
      <c r="T77" s="202">
        <f t="shared" si="21"/>
        <v>0</v>
      </c>
      <c r="U77" s="215"/>
      <c r="V77" s="215">
        <f t="shared" si="28"/>
        <v>0</v>
      </c>
      <c r="W77" s="146"/>
      <c r="X77" s="146">
        <f t="shared" si="19"/>
        <v>0</v>
      </c>
      <c r="Y77" s="234"/>
      <c r="Z77" s="233">
        <f t="shared" si="29"/>
        <v>0</v>
      </c>
      <c r="AA77" s="245"/>
      <c r="AB77" s="245">
        <f t="shared" si="22"/>
        <v>0</v>
      </c>
      <c r="AC77" s="259"/>
      <c r="AD77" s="259">
        <f t="shared" si="23"/>
        <v>0</v>
      </c>
      <c r="AE77" s="273"/>
      <c r="AF77" s="273">
        <f t="shared" si="24"/>
        <v>0</v>
      </c>
      <c r="AG77" s="287"/>
      <c r="AH77" s="287">
        <f t="shared" si="25"/>
        <v>0</v>
      </c>
      <c r="AI77" s="297"/>
      <c r="AJ77" s="297">
        <f t="shared" si="26"/>
        <v>0</v>
      </c>
      <c r="AK77" s="312"/>
      <c r="AL77" s="312">
        <f t="shared" si="27"/>
        <v>0</v>
      </c>
      <c r="AM77" s="24">
        <f t="shared" si="31"/>
        <v>450</v>
      </c>
      <c r="AN77" s="15">
        <f t="shared" si="31"/>
        <v>337.5</v>
      </c>
      <c r="AO77" s="23">
        <f t="shared" si="32"/>
        <v>550</v>
      </c>
      <c r="AP77" s="23">
        <f t="shared" si="33"/>
        <v>412.5</v>
      </c>
      <c r="AQ77" s="20"/>
    </row>
    <row r="78" spans="1:43" s="37" customFormat="1" ht="42" x14ac:dyDescent="0.35">
      <c r="A78" s="17">
        <v>28</v>
      </c>
      <c r="B78" s="18" t="s">
        <v>62</v>
      </c>
      <c r="C78" s="19" t="s">
        <v>37</v>
      </c>
      <c r="D78" s="20"/>
      <c r="E78" s="20"/>
      <c r="F78" s="21"/>
      <c r="G78" s="22"/>
      <c r="H78" s="23"/>
      <c r="I78" s="20"/>
      <c r="J78" s="23">
        <f t="shared" si="30"/>
        <v>0</v>
      </c>
      <c r="K78" s="100"/>
      <c r="L78" s="100">
        <f t="shared" si="15"/>
        <v>0</v>
      </c>
      <c r="M78" s="138"/>
      <c r="N78" s="138">
        <f t="shared" si="16"/>
        <v>0</v>
      </c>
      <c r="O78" s="151"/>
      <c r="P78" s="151">
        <f t="shared" si="17"/>
        <v>0</v>
      </c>
      <c r="Q78" s="177"/>
      <c r="R78" s="177">
        <f t="shared" si="20"/>
        <v>0</v>
      </c>
      <c r="S78" s="202"/>
      <c r="T78" s="202">
        <f t="shared" si="21"/>
        <v>0</v>
      </c>
      <c r="U78" s="215"/>
      <c r="V78" s="215">
        <f t="shared" si="28"/>
        <v>0</v>
      </c>
      <c r="W78" s="146"/>
      <c r="X78" s="146">
        <f t="shared" si="19"/>
        <v>0</v>
      </c>
      <c r="Y78" s="234"/>
      <c r="Z78" s="233">
        <f t="shared" si="29"/>
        <v>0</v>
      </c>
      <c r="AA78" s="245"/>
      <c r="AB78" s="245">
        <f t="shared" si="22"/>
        <v>0</v>
      </c>
      <c r="AC78" s="259"/>
      <c r="AD78" s="259">
        <f t="shared" si="23"/>
        <v>0</v>
      </c>
      <c r="AE78" s="273"/>
      <c r="AF78" s="273">
        <f t="shared" si="24"/>
        <v>0</v>
      </c>
      <c r="AG78" s="287"/>
      <c r="AH78" s="287">
        <f t="shared" si="25"/>
        <v>0</v>
      </c>
      <c r="AI78" s="297"/>
      <c r="AJ78" s="297">
        <f t="shared" si="26"/>
        <v>0</v>
      </c>
      <c r="AK78" s="312"/>
      <c r="AL78" s="312">
        <f t="shared" si="27"/>
        <v>0</v>
      </c>
      <c r="AM78" s="24">
        <f t="shared" si="31"/>
        <v>0</v>
      </c>
      <c r="AN78" s="15">
        <f t="shared" si="31"/>
        <v>0</v>
      </c>
      <c r="AO78" s="23">
        <f t="shared" si="32"/>
        <v>0</v>
      </c>
      <c r="AP78" s="23">
        <f t="shared" si="33"/>
        <v>0</v>
      </c>
      <c r="AQ78" s="20"/>
    </row>
    <row r="79" spans="1:43" s="37" customFormat="1" ht="42" x14ac:dyDescent="0.35">
      <c r="A79" s="19"/>
      <c r="B79" s="18"/>
      <c r="C79" s="19"/>
      <c r="D79" s="26">
        <v>1080</v>
      </c>
      <c r="E79" s="26"/>
      <c r="F79" s="21"/>
      <c r="G79" s="22"/>
      <c r="H79" s="23"/>
      <c r="I79" s="25">
        <v>0</v>
      </c>
      <c r="J79" s="23">
        <f t="shared" si="30"/>
        <v>1080</v>
      </c>
      <c r="K79" s="100"/>
      <c r="L79" s="100">
        <f t="shared" si="15"/>
        <v>0</v>
      </c>
      <c r="M79" s="138">
        <v>500</v>
      </c>
      <c r="N79" s="138">
        <f t="shared" si="16"/>
        <v>0</v>
      </c>
      <c r="O79" s="151"/>
      <c r="P79" s="151">
        <f t="shared" si="17"/>
        <v>0</v>
      </c>
      <c r="Q79" s="177"/>
      <c r="R79" s="177">
        <f t="shared" si="20"/>
        <v>0</v>
      </c>
      <c r="S79" s="202"/>
      <c r="T79" s="202">
        <f t="shared" si="21"/>
        <v>0</v>
      </c>
      <c r="U79" s="215"/>
      <c r="V79" s="215">
        <f t="shared" si="28"/>
        <v>0</v>
      </c>
      <c r="W79" s="146"/>
      <c r="X79" s="146">
        <f t="shared" si="19"/>
        <v>0</v>
      </c>
      <c r="Y79" s="234"/>
      <c r="Z79" s="233">
        <f t="shared" si="29"/>
        <v>0</v>
      </c>
      <c r="AA79" s="245"/>
      <c r="AB79" s="245">
        <f t="shared" si="22"/>
        <v>0</v>
      </c>
      <c r="AC79" s="259"/>
      <c r="AD79" s="259">
        <f t="shared" si="23"/>
        <v>0</v>
      </c>
      <c r="AE79" s="273"/>
      <c r="AF79" s="273">
        <f t="shared" si="24"/>
        <v>0</v>
      </c>
      <c r="AG79" s="287"/>
      <c r="AH79" s="287">
        <f t="shared" si="25"/>
        <v>0</v>
      </c>
      <c r="AI79" s="297"/>
      <c r="AJ79" s="297">
        <f t="shared" si="26"/>
        <v>0</v>
      </c>
      <c r="AK79" s="312">
        <v>100</v>
      </c>
      <c r="AL79" s="312">
        <f t="shared" si="27"/>
        <v>0</v>
      </c>
      <c r="AM79" s="24">
        <f t="shared" si="31"/>
        <v>600</v>
      </c>
      <c r="AN79" s="15">
        <f t="shared" si="31"/>
        <v>0</v>
      </c>
      <c r="AO79" s="23">
        <f t="shared" si="32"/>
        <v>480</v>
      </c>
      <c r="AP79" s="23">
        <f t="shared" si="33"/>
        <v>0</v>
      </c>
      <c r="AQ79" s="18" t="s">
        <v>310</v>
      </c>
    </row>
    <row r="80" spans="1:43" s="37" customFormat="1" ht="42" x14ac:dyDescent="0.35">
      <c r="A80" s="17">
        <v>30</v>
      </c>
      <c r="B80" s="18" t="s">
        <v>63</v>
      </c>
      <c r="C80" s="19" t="s">
        <v>37</v>
      </c>
      <c r="D80" s="20"/>
      <c r="E80" s="20"/>
      <c r="F80" s="21"/>
      <c r="G80" s="22"/>
      <c r="H80" s="23"/>
      <c r="I80" s="20"/>
      <c r="J80" s="23">
        <f t="shared" si="30"/>
        <v>0</v>
      </c>
      <c r="K80" s="100"/>
      <c r="L80" s="100">
        <f t="shared" si="15"/>
        <v>0</v>
      </c>
      <c r="M80" s="138"/>
      <c r="N80" s="138">
        <f t="shared" si="16"/>
        <v>0</v>
      </c>
      <c r="O80" s="151"/>
      <c r="P80" s="151">
        <f t="shared" si="17"/>
        <v>0</v>
      </c>
      <c r="Q80" s="177"/>
      <c r="R80" s="177">
        <f t="shared" si="20"/>
        <v>0</v>
      </c>
      <c r="S80" s="202"/>
      <c r="T80" s="202">
        <f t="shared" si="21"/>
        <v>0</v>
      </c>
      <c r="U80" s="215"/>
      <c r="V80" s="215">
        <f t="shared" si="28"/>
        <v>0</v>
      </c>
      <c r="W80" s="146"/>
      <c r="X80" s="146">
        <f t="shared" si="19"/>
        <v>0</v>
      </c>
      <c r="Y80" s="234"/>
      <c r="Z80" s="233">
        <f t="shared" si="29"/>
        <v>0</v>
      </c>
      <c r="AA80" s="245"/>
      <c r="AB80" s="245">
        <f t="shared" si="22"/>
        <v>0</v>
      </c>
      <c r="AC80" s="259"/>
      <c r="AD80" s="259">
        <f t="shared" si="23"/>
        <v>0</v>
      </c>
      <c r="AE80" s="273"/>
      <c r="AF80" s="273">
        <f t="shared" si="24"/>
        <v>0</v>
      </c>
      <c r="AG80" s="287"/>
      <c r="AH80" s="287">
        <f t="shared" si="25"/>
        <v>0</v>
      </c>
      <c r="AI80" s="297"/>
      <c r="AJ80" s="297">
        <f t="shared" si="26"/>
        <v>0</v>
      </c>
      <c r="AK80" s="312"/>
      <c r="AL80" s="312">
        <f t="shared" si="27"/>
        <v>0</v>
      </c>
      <c r="AM80" s="24">
        <f t="shared" si="31"/>
        <v>0</v>
      </c>
      <c r="AN80" s="15">
        <f t="shared" si="31"/>
        <v>0</v>
      </c>
      <c r="AO80" s="23">
        <f t="shared" si="32"/>
        <v>0</v>
      </c>
      <c r="AP80" s="23">
        <f t="shared" si="33"/>
        <v>0</v>
      </c>
      <c r="AQ80" s="20"/>
    </row>
    <row r="81" spans="1:43" s="37" customFormat="1" x14ac:dyDescent="0.35">
      <c r="A81" s="19"/>
      <c r="B81" s="18"/>
      <c r="C81" s="19"/>
      <c r="D81" s="25">
        <v>0</v>
      </c>
      <c r="E81" s="25"/>
      <c r="F81" s="21"/>
      <c r="G81" s="22"/>
      <c r="H81" s="23"/>
      <c r="I81" s="25">
        <v>2.6</v>
      </c>
      <c r="J81" s="23">
        <f t="shared" si="30"/>
        <v>0</v>
      </c>
      <c r="K81" s="100"/>
      <c r="L81" s="100">
        <f t="shared" si="15"/>
        <v>0</v>
      </c>
      <c r="M81" s="138"/>
      <c r="N81" s="138">
        <f t="shared" si="16"/>
        <v>0</v>
      </c>
      <c r="O81" s="151"/>
      <c r="P81" s="151">
        <f t="shared" si="17"/>
        <v>0</v>
      </c>
      <c r="Q81" s="177"/>
      <c r="R81" s="177">
        <f t="shared" si="20"/>
        <v>0</v>
      </c>
      <c r="S81" s="202"/>
      <c r="T81" s="202">
        <f t="shared" si="21"/>
        <v>0</v>
      </c>
      <c r="U81" s="215"/>
      <c r="V81" s="215">
        <f t="shared" si="28"/>
        <v>0</v>
      </c>
      <c r="W81" s="146"/>
      <c r="X81" s="146">
        <f t="shared" si="19"/>
        <v>0</v>
      </c>
      <c r="Y81" s="234"/>
      <c r="Z81" s="233">
        <f t="shared" si="29"/>
        <v>0</v>
      </c>
      <c r="AA81" s="245"/>
      <c r="AB81" s="245">
        <f t="shared" si="22"/>
        <v>0</v>
      </c>
      <c r="AC81" s="259"/>
      <c r="AD81" s="259">
        <f t="shared" si="23"/>
        <v>0</v>
      </c>
      <c r="AE81" s="273"/>
      <c r="AF81" s="273">
        <f t="shared" si="24"/>
        <v>0</v>
      </c>
      <c r="AG81" s="287"/>
      <c r="AH81" s="287">
        <f t="shared" si="25"/>
        <v>0</v>
      </c>
      <c r="AI81" s="297"/>
      <c r="AJ81" s="297">
        <f t="shared" si="26"/>
        <v>0</v>
      </c>
      <c r="AK81" s="312"/>
      <c r="AL81" s="312">
        <f t="shared" si="27"/>
        <v>0</v>
      </c>
      <c r="AM81" s="24">
        <f t="shared" si="31"/>
        <v>0</v>
      </c>
      <c r="AN81" s="15">
        <f t="shared" si="31"/>
        <v>0</v>
      </c>
      <c r="AO81" s="23">
        <f t="shared" si="32"/>
        <v>0</v>
      </c>
      <c r="AP81" s="23">
        <f t="shared" si="33"/>
        <v>0</v>
      </c>
      <c r="AQ81" s="20"/>
    </row>
    <row r="82" spans="1:43" s="37" customFormat="1" x14ac:dyDescent="0.35">
      <c r="A82" s="19"/>
      <c r="B82" s="18"/>
      <c r="C82" s="19"/>
      <c r="D82" s="26">
        <v>120</v>
      </c>
      <c r="E82" s="26"/>
      <c r="F82" s="21"/>
      <c r="G82" s="22"/>
      <c r="H82" s="23"/>
      <c r="I82" s="25">
        <v>2.6</v>
      </c>
      <c r="J82" s="23">
        <f t="shared" si="30"/>
        <v>120</v>
      </c>
      <c r="K82" s="100"/>
      <c r="L82" s="100">
        <f t="shared" si="15"/>
        <v>0</v>
      </c>
      <c r="M82" s="138"/>
      <c r="N82" s="138">
        <f t="shared" si="16"/>
        <v>0</v>
      </c>
      <c r="O82" s="151">
        <f>50</f>
        <v>50</v>
      </c>
      <c r="P82" s="151">
        <f t="shared" si="17"/>
        <v>130</v>
      </c>
      <c r="Q82" s="177"/>
      <c r="R82" s="177">
        <f t="shared" si="20"/>
        <v>0</v>
      </c>
      <c r="S82" s="202"/>
      <c r="T82" s="202">
        <f t="shared" si="21"/>
        <v>0</v>
      </c>
      <c r="U82" s="215"/>
      <c r="V82" s="215">
        <f t="shared" si="28"/>
        <v>0</v>
      </c>
      <c r="W82" s="146">
        <v>50</v>
      </c>
      <c r="X82" s="146">
        <f t="shared" si="19"/>
        <v>130</v>
      </c>
      <c r="Y82" s="234"/>
      <c r="Z82" s="233">
        <f t="shared" si="29"/>
        <v>0</v>
      </c>
      <c r="AA82" s="245"/>
      <c r="AB82" s="245">
        <f t="shared" si="22"/>
        <v>0</v>
      </c>
      <c r="AC82" s="259"/>
      <c r="AD82" s="259">
        <f t="shared" si="23"/>
        <v>0</v>
      </c>
      <c r="AE82" s="273"/>
      <c r="AF82" s="273">
        <f t="shared" si="24"/>
        <v>0</v>
      </c>
      <c r="AG82" s="287"/>
      <c r="AH82" s="287">
        <f t="shared" si="25"/>
        <v>0</v>
      </c>
      <c r="AI82" s="297">
        <f>20</f>
        <v>20</v>
      </c>
      <c r="AJ82" s="297">
        <f t="shared" si="26"/>
        <v>52</v>
      </c>
      <c r="AK82" s="312"/>
      <c r="AL82" s="312">
        <f t="shared" si="27"/>
        <v>0</v>
      </c>
      <c r="AM82" s="24">
        <f t="shared" si="31"/>
        <v>120</v>
      </c>
      <c r="AN82" s="15">
        <f t="shared" si="31"/>
        <v>312</v>
      </c>
      <c r="AO82" s="23">
        <f t="shared" si="32"/>
        <v>0</v>
      </c>
      <c r="AP82" s="23">
        <f t="shared" si="33"/>
        <v>0</v>
      </c>
      <c r="AQ82" s="20"/>
    </row>
    <row r="83" spans="1:43" s="37" customFormat="1" x14ac:dyDescent="0.35">
      <c r="A83" s="19"/>
      <c r="B83" s="18"/>
      <c r="C83" s="19"/>
      <c r="D83" s="26">
        <v>0</v>
      </c>
      <c r="E83" s="25" t="s">
        <v>38</v>
      </c>
      <c r="F83" s="21">
        <v>6561</v>
      </c>
      <c r="G83" s="22">
        <v>243811</v>
      </c>
      <c r="H83" s="23">
        <v>1000</v>
      </c>
      <c r="I83" s="25">
        <v>2.6</v>
      </c>
      <c r="J83" s="23">
        <f t="shared" si="30"/>
        <v>1000</v>
      </c>
      <c r="K83" s="100"/>
      <c r="L83" s="100">
        <f t="shared" si="15"/>
        <v>0</v>
      </c>
      <c r="M83" s="138">
        <v>500</v>
      </c>
      <c r="N83" s="138">
        <f t="shared" si="16"/>
        <v>1300</v>
      </c>
      <c r="O83" s="151">
        <v>50</v>
      </c>
      <c r="P83" s="151">
        <f t="shared" si="17"/>
        <v>130</v>
      </c>
      <c r="Q83" s="177"/>
      <c r="R83" s="177">
        <f t="shared" si="20"/>
        <v>0</v>
      </c>
      <c r="S83" s="202"/>
      <c r="T83" s="202">
        <f t="shared" si="21"/>
        <v>0</v>
      </c>
      <c r="U83" s="215"/>
      <c r="V83" s="215">
        <f t="shared" si="28"/>
        <v>0</v>
      </c>
      <c r="W83" s="146"/>
      <c r="X83" s="146">
        <f t="shared" si="19"/>
        <v>0</v>
      </c>
      <c r="Y83" s="234"/>
      <c r="Z83" s="233">
        <f t="shared" si="29"/>
        <v>0</v>
      </c>
      <c r="AA83" s="245"/>
      <c r="AB83" s="245">
        <f t="shared" si="22"/>
        <v>0</v>
      </c>
      <c r="AC83" s="259">
        <v>100</v>
      </c>
      <c r="AD83" s="259">
        <f t="shared" si="23"/>
        <v>260</v>
      </c>
      <c r="AE83" s="273"/>
      <c r="AF83" s="273">
        <f t="shared" si="24"/>
        <v>0</v>
      </c>
      <c r="AG83" s="287"/>
      <c r="AH83" s="287">
        <f t="shared" si="25"/>
        <v>0</v>
      </c>
      <c r="AI83" s="297"/>
      <c r="AJ83" s="297">
        <f t="shared" si="26"/>
        <v>0</v>
      </c>
      <c r="AK83" s="312"/>
      <c r="AL83" s="312">
        <f t="shared" si="27"/>
        <v>0</v>
      </c>
      <c r="AM83" s="24">
        <f t="shared" si="31"/>
        <v>650</v>
      </c>
      <c r="AN83" s="15">
        <f t="shared" si="31"/>
        <v>1690</v>
      </c>
      <c r="AO83" s="23">
        <f t="shared" si="32"/>
        <v>350</v>
      </c>
      <c r="AP83" s="23">
        <f t="shared" si="33"/>
        <v>910</v>
      </c>
      <c r="AQ83" s="20"/>
    </row>
    <row r="84" spans="1:43" s="37" customFormat="1" x14ac:dyDescent="0.35">
      <c r="A84" s="19"/>
      <c r="B84" s="18"/>
      <c r="C84" s="19"/>
      <c r="D84" s="26">
        <v>0</v>
      </c>
      <c r="E84" s="25" t="s">
        <v>38</v>
      </c>
      <c r="F84" s="21">
        <v>8727</v>
      </c>
      <c r="G84" s="22">
        <v>243858</v>
      </c>
      <c r="H84" s="23">
        <v>1000</v>
      </c>
      <c r="I84" s="25">
        <v>2.6</v>
      </c>
      <c r="J84" s="23">
        <f t="shared" si="30"/>
        <v>1000</v>
      </c>
      <c r="K84" s="100"/>
      <c r="L84" s="100">
        <f t="shared" si="15"/>
        <v>0</v>
      </c>
      <c r="M84" s="138"/>
      <c r="N84" s="138">
        <f t="shared" si="16"/>
        <v>0</v>
      </c>
      <c r="O84" s="151"/>
      <c r="P84" s="151">
        <f t="shared" si="17"/>
        <v>0</v>
      </c>
      <c r="Q84" s="177"/>
      <c r="R84" s="177">
        <f t="shared" si="20"/>
        <v>0</v>
      </c>
      <c r="S84" s="202"/>
      <c r="T84" s="202">
        <f t="shared" si="21"/>
        <v>0</v>
      </c>
      <c r="U84" s="215"/>
      <c r="V84" s="215">
        <f t="shared" si="28"/>
        <v>0</v>
      </c>
      <c r="W84" s="146"/>
      <c r="X84" s="146">
        <f t="shared" si="19"/>
        <v>0</v>
      </c>
      <c r="Y84" s="234"/>
      <c r="Z84" s="233">
        <f t="shared" si="29"/>
        <v>0</v>
      </c>
      <c r="AA84" s="245"/>
      <c r="AB84" s="245">
        <f t="shared" si="22"/>
        <v>0</v>
      </c>
      <c r="AC84" s="259"/>
      <c r="AD84" s="259">
        <f t="shared" si="23"/>
        <v>0</v>
      </c>
      <c r="AE84" s="273"/>
      <c r="AF84" s="273">
        <f t="shared" si="24"/>
        <v>0</v>
      </c>
      <c r="AG84" s="287"/>
      <c r="AH84" s="287">
        <f t="shared" si="25"/>
        <v>0</v>
      </c>
      <c r="AI84" s="297"/>
      <c r="AJ84" s="297">
        <f t="shared" si="26"/>
        <v>0</v>
      </c>
      <c r="AK84" s="312"/>
      <c r="AL84" s="312">
        <f t="shared" si="27"/>
        <v>0</v>
      </c>
      <c r="AM84" s="24">
        <f t="shared" si="31"/>
        <v>0</v>
      </c>
      <c r="AN84" s="15">
        <f t="shared" si="31"/>
        <v>0</v>
      </c>
      <c r="AO84" s="23">
        <f t="shared" si="32"/>
        <v>1000</v>
      </c>
      <c r="AP84" s="23">
        <f t="shared" si="33"/>
        <v>2600</v>
      </c>
      <c r="AQ84" s="20"/>
    </row>
    <row r="85" spans="1:43" s="37" customFormat="1" x14ac:dyDescent="0.35">
      <c r="A85" s="17">
        <v>31</v>
      </c>
      <c r="B85" s="18" t="s">
        <v>64</v>
      </c>
      <c r="C85" s="19" t="s">
        <v>37</v>
      </c>
      <c r="D85" s="20"/>
      <c r="E85" s="20"/>
      <c r="F85" s="21"/>
      <c r="G85" s="22"/>
      <c r="H85" s="23"/>
      <c r="I85" s="20"/>
      <c r="J85" s="23">
        <f t="shared" si="30"/>
        <v>0</v>
      </c>
      <c r="K85" s="100"/>
      <c r="L85" s="100">
        <f t="shared" si="15"/>
        <v>0</v>
      </c>
      <c r="M85" s="138"/>
      <c r="N85" s="138">
        <f t="shared" si="16"/>
        <v>0</v>
      </c>
      <c r="O85" s="151"/>
      <c r="P85" s="151">
        <f t="shared" si="17"/>
        <v>0</v>
      </c>
      <c r="Q85" s="177"/>
      <c r="R85" s="177">
        <f t="shared" si="20"/>
        <v>0</v>
      </c>
      <c r="S85" s="202"/>
      <c r="T85" s="202">
        <f t="shared" si="21"/>
        <v>0</v>
      </c>
      <c r="U85" s="215"/>
      <c r="V85" s="215">
        <f t="shared" si="28"/>
        <v>0</v>
      </c>
      <c r="W85" s="146"/>
      <c r="X85" s="146">
        <f t="shared" si="19"/>
        <v>0</v>
      </c>
      <c r="Y85" s="234"/>
      <c r="Z85" s="233">
        <f t="shared" si="29"/>
        <v>0</v>
      </c>
      <c r="AA85" s="245"/>
      <c r="AB85" s="245">
        <f t="shared" si="22"/>
        <v>0</v>
      </c>
      <c r="AC85" s="259"/>
      <c r="AD85" s="259">
        <f t="shared" si="23"/>
        <v>0</v>
      </c>
      <c r="AE85" s="273"/>
      <c r="AF85" s="273">
        <f t="shared" si="24"/>
        <v>0</v>
      </c>
      <c r="AG85" s="287"/>
      <c r="AH85" s="287">
        <f t="shared" si="25"/>
        <v>0</v>
      </c>
      <c r="AI85" s="297"/>
      <c r="AJ85" s="297">
        <f t="shared" si="26"/>
        <v>0</v>
      </c>
      <c r="AK85" s="312"/>
      <c r="AL85" s="312">
        <f t="shared" si="27"/>
        <v>0</v>
      </c>
      <c r="AM85" s="24">
        <f t="shared" si="31"/>
        <v>0</v>
      </c>
      <c r="AN85" s="15">
        <f t="shared" si="31"/>
        <v>0</v>
      </c>
      <c r="AO85" s="23">
        <f t="shared" si="32"/>
        <v>0</v>
      </c>
      <c r="AP85" s="23">
        <f t="shared" si="33"/>
        <v>0</v>
      </c>
      <c r="AQ85" s="20"/>
    </row>
    <row r="86" spans="1:43" s="37" customFormat="1" x14ac:dyDescent="0.35">
      <c r="A86" s="19"/>
      <c r="B86" s="18"/>
      <c r="C86" s="19"/>
      <c r="D86" s="26">
        <v>1768</v>
      </c>
      <c r="E86" s="26"/>
      <c r="F86" s="21"/>
      <c r="G86" s="22"/>
      <c r="H86" s="23"/>
      <c r="I86" s="25">
        <v>0.23</v>
      </c>
      <c r="J86" s="23">
        <f t="shared" si="30"/>
        <v>1768</v>
      </c>
      <c r="K86" s="100"/>
      <c r="L86" s="100">
        <f t="shared" si="15"/>
        <v>0</v>
      </c>
      <c r="M86" s="138"/>
      <c r="N86" s="138">
        <f t="shared" si="16"/>
        <v>0</v>
      </c>
      <c r="O86" s="151"/>
      <c r="P86" s="151">
        <f t="shared" si="17"/>
        <v>0</v>
      </c>
      <c r="Q86" s="177"/>
      <c r="R86" s="177">
        <f t="shared" si="20"/>
        <v>0</v>
      </c>
      <c r="S86" s="202"/>
      <c r="T86" s="202">
        <f t="shared" si="21"/>
        <v>0</v>
      </c>
      <c r="U86" s="215"/>
      <c r="V86" s="215">
        <f t="shared" si="28"/>
        <v>0</v>
      </c>
      <c r="W86" s="146"/>
      <c r="X86" s="146">
        <f t="shared" si="19"/>
        <v>0</v>
      </c>
      <c r="Y86" s="234"/>
      <c r="Z86" s="233">
        <f t="shared" si="29"/>
        <v>0</v>
      </c>
      <c r="AA86" s="245"/>
      <c r="AB86" s="245">
        <f t="shared" si="22"/>
        <v>0</v>
      </c>
      <c r="AC86" s="259"/>
      <c r="AD86" s="259">
        <f t="shared" si="23"/>
        <v>0</v>
      </c>
      <c r="AE86" s="273"/>
      <c r="AF86" s="273">
        <f t="shared" si="24"/>
        <v>0</v>
      </c>
      <c r="AG86" s="287"/>
      <c r="AH86" s="287">
        <f t="shared" si="25"/>
        <v>0</v>
      </c>
      <c r="AI86" s="297"/>
      <c r="AJ86" s="297">
        <f t="shared" si="26"/>
        <v>0</v>
      </c>
      <c r="AK86" s="312"/>
      <c r="AL86" s="312">
        <f t="shared" si="27"/>
        <v>0</v>
      </c>
      <c r="AM86" s="24">
        <f t="shared" si="31"/>
        <v>0</v>
      </c>
      <c r="AN86" s="15">
        <f t="shared" si="31"/>
        <v>0</v>
      </c>
      <c r="AO86" s="23">
        <f t="shared" si="32"/>
        <v>1768</v>
      </c>
      <c r="AP86" s="23">
        <f t="shared" si="33"/>
        <v>406.64000000000004</v>
      </c>
      <c r="AQ86" s="20"/>
    </row>
    <row r="87" spans="1:43" s="37" customFormat="1" ht="42" x14ac:dyDescent="0.35">
      <c r="A87" s="17">
        <v>32</v>
      </c>
      <c r="B87" s="18" t="s">
        <v>65</v>
      </c>
      <c r="C87" s="19" t="s">
        <v>37</v>
      </c>
      <c r="D87" s="20"/>
      <c r="E87" s="20"/>
      <c r="F87" s="21"/>
      <c r="G87" s="22"/>
      <c r="H87" s="23"/>
      <c r="I87" s="20"/>
      <c r="J87" s="23">
        <f t="shared" si="30"/>
        <v>0</v>
      </c>
      <c r="K87" s="100"/>
      <c r="L87" s="100">
        <f t="shared" si="15"/>
        <v>0</v>
      </c>
      <c r="M87" s="138"/>
      <c r="N87" s="138">
        <f t="shared" si="16"/>
        <v>0</v>
      </c>
      <c r="O87" s="151"/>
      <c r="P87" s="151">
        <f t="shared" si="17"/>
        <v>0</v>
      </c>
      <c r="Q87" s="177"/>
      <c r="R87" s="177">
        <f t="shared" si="20"/>
        <v>0</v>
      </c>
      <c r="S87" s="202"/>
      <c r="T87" s="202">
        <f t="shared" si="21"/>
        <v>0</v>
      </c>
      <c r="U87" s="215"/>
      <c r="V87" s="215">
        <f t="shared" si="28"/>
        <v>0</v>
      </c>
      <c r="W87" s="146"/>
      <c r="X87" s="146">
        <f t="shared" si="19"/>
        <v>0</v>
      </c>
      <c r="Y87" s="234"/>
      <c r="Z87" s="233">
        <f t="shared" si="29"/>
        <v>0</v>
      </c>
      <c r="AA87" s="245"/>
      <c r="AB87" s="245">
        <f t="shared" si="22"/>
        <v>0</v>
      </c>
      <c r="AC87" s="259"/>
      <c r="AD87" s="259">
        <f t="shared" si="23"/>
        <v>0</v>
      </c>
      <c r="AE87" s="273"/>
      <c r="AF87" s="273">
        <f t="shared" si="24"/>
        <v>0</v>
      </c>
      <c r="AG87" s="287"/>
      <c r="AH87" s="287">
        <f t="shared" si="25"/>
        <v>0</v>
      </c>
      <c r="AI87" s="297"/>
      <c r="AJ87" s="297">
        <f t="shared" si="26"/>
        <v>0</v>
      </c>
      <c r="AK87" s="312"/>
      <c r="AL87" s="312">
        <f t="shared" si="27"/>
        <v>0</v>
      </c>
      <c r="AM87" s="24">
        <f t="shared" si="31"/>
        <v>0</v>
      </c>
      <c r="AN87" s="15">
        <f t="shared" si="31"/>
        <v>0</v>
      </c>
      <c r="AO87" s="23">
        <f t="shared" si="32"/>
        <v>0</v>
      </c>
      <c r="AP87" s="23">
        <f t="shared" si="33"/>
        <v>0</v>
      </c>
      <c r="AQ87" s="20"/>
    </row>
    <row r="88" spans="1:43" s="37" customFormat="1" x14ac:dyDescent="0.35">
      <c r="A88" s="19"/>
      <c r="B88" s="18"/>
      <c r="C88" s="19"/>
      <c r="D88" s="26">
        <v>800</v>
      </c>
      <c r="E88" s="26"/>
      <c r="F88" s="21"/>
      <c r="G88" s="22"/>
      <c r="H88" s="23"/>
      <c r="I88" s="25">
        <v>3</v>
      </c>
      <c r="J88" s="23">
        <f t="shared" si="30"/>
        <v>800</v>
      </c>
      <c r="K88" s="100"/>
      <c r="L88" s="100">
        <f t="shared" ref="L88:L151" si="34">I88*K88</f>
        <v>0</v>
      </c>
      <c r="M88" s="138">
        <v>250</v>
      </c>
      <c r="N88" s="138">
        <f t="shared" ref="N88:N151" si="35">I88*M88</f>
        <v>750</v>
      </c>
      <c r="O88" s="151"/>
      <c r="P88" s="151">
        <f t="shared" ref="P88:P151" si="36">I88*O88</f>
        <v>0</v>
      </c>
      <c r="Q88" s="177"/>
      <c r="R88" s="177">
        <f t="shared" si="20"/>
        <v>0</v>
      </c>
      <c r="S88" s="202"/>
      <c r="T88" s="202">
        <f t="shared" si="21"/>
        <v>0</v>
      </c>
      <c r="U88" s="215"/>
      <c r="V88" s="215">
        <f t="shared" si="28"/>
        <v>0</v>
      </c>
      <c r="W88" s="146">
        <v>50</v>
      </c>
      <c r="X88" s="146">
        <f t="shared" si="19"/>
        <v>150</v>
      </c>
      <c r="Y88" s="234"/>
      <c r="Z88" s="233">
        <f t="shared" si="29"/>
        <v>0</v>
      </c>
      <c r="AA88" s="245"/>
      <c r="AB88" s="245">
        <f t="shared" si="22"/>
        <v>0</v>
      </c>
      <c r="AC88" s="259">
        <f>75+50+100</f>
        <v>225</v>
      </c>
      <c r="AD88" s="259">
        <f t="shared" si="23"/>
        <v>675</v>
      </c>
      <c r="AE88" s="273"/>
      <c r="AF88" s="273">
        <f t="shared" si="24"/>
        <v>0</v>
      </c>
      <c r="AG88" s="287"/>
      <c r="AH88" s="287">
        <f t="shared" si="25"/>
        <v>0</v>
      </c>
      <c r="AI88" s="297">
        <f>50</f>
        <v>50</v>
      </c>
      <c r="AJ88" s="297">
        <f t="shared" si="26"/>
        <v>150</v>
      </c>
      <c r="AK88" s="312"/>
      <c r="AL88" s="312">
        <f t="shared" si="27"/>
        <v>0</v>
      </c>
      <c r="AM88" s="24">
        <f t="shared" si="31"/>
        <v>575</v>
      </c>
      <c r="AN88" s="15">
        <f t="shared" si="31"/>
        <v>1725</v>
      </c>
      <c r="AO88" s="23">
        <f t="shared" si="32"/>
        <v>225</v>
      </c>
      <c r="AP88" s="23">
        <f t="shared" si="33"/>
        <v>675</v>
      </c>
      <c r="AQ88" s="20"/>
    </row>
    <row r="89" spans="1:43" s="37" customFormat="1" x14ac:dyDescent="0.35">
      <c r="A89" s="19"/>
      <c r="B89" s="18"/>
      <c r="C89" s="19"/>
      <c r="D89" s="26"/>
      <c r="E89" s="25" t="s">
        <v>38</v>
      </c>
      <c r="F89" s="21">
        <v>8727</v>
      </c>
      <c r="G89" s="22">
        <v>243858</v>
      </c>
      <c r="H89" s="23">
        <v>1000</v>
      </c>
      <c r="I89" s="25">
        <v>3.8</v>
      </c>
      <c r="J89" s="23">
        <f t="shared" si="30"/>
        <v>1000</v>
      </c>
      <c r="K89" s="100"/>
      <c r="L89" s="100">
        <f t="shared" si="34"/>
        <v>0</v>
      </c>
      <c r="M89" s="138"/>
      <c r="N89" s="138">
        <f t="shared" si="35"/>
        <v>0</v>
      </c>
      <c r="O89" s="151"/>
      <c r="P89" s="151">
        <f t="shared" si="36"/>
        <v>0</v>
      </c>
      <c r="Q89" s="177"/>
      <c r="R89" s="177">
        <f t="shared" si="20"/>
        <v>0</v>
      </c>
      <c r="S89" s="202"/>
      <c r="T89" s="202">
        <f t="shared" si="21"/>
        <v>0</v>
      </c>
      <c r="U89" s="215"/>
      <c r="V89" s="215">
        <f t="shared" si="28"/>
        <v>0</v>
      </c>
      <c r="W89" s="146"/>
      <c r="X89" s="146">
        <f t="shared" si="19"/>
        <v>0</v>
      </c>
      <c r="Y89" s="234"/>
      <c r="Z89" s="233">
        <f t="shared" si="29"/>
        <v>0</v>
      </c>
      <c r="AA89" s="245"/>
      <c r="AB89" s="245">
        <f t="shared" si="22"/>
        <v>0</v>
      </c>
      <c r="AC89" s="259"/>
      <c r="AD89" s="259">
        <f t="shared" si="23"/>
        <v>0</v>
      </c>
      <c r="AE89" s="273"/>
      <c r="AF89" s="273">
        <f t="shared" si="24"/>
        <v>0</v>
      </c>
      <c r="AG89" s="287"/>
      <c r="AH89" s="287">
        <f t="shared" si="25"/>
        <v>0</v>
      </c>
      <c r="AI89" s="297"/>
      <c r="AJ89" s="297">
        <f t="shared" si="26"/>
        <v>0</v>
      </c>
      <c r="AK89" s="312"/>
      <c r="AL89" s="312">
        <f t="shared" si="27"/>
        <v>0</v>
      </c>
      <c r="AM89" s="24">
        <f t="shared" si="31"/>
        <v>0</v>
      </c>
      <c r="AN89" s="15">
        <f t="shared" si="31"/>
        <v>0</v>
      </c>
      <c r="AO89" s="23">
        <f t="shared" si="32"/>
        <v>1000</v>
      </c>
      <c r="AP89" s="23">
        <f t="shared" si="33"/>
        <v>3800</v>
      </c>
      <c r="AQ89" s="20"/>
    </row>
    <row r="90" spans="1:43" s="37" customFormat="1" x14ac:dyDescent="0.35">
      <c r="A90" s="17">
        <v>33</v>
      </c>
      <c r="B90" s="18" t="s">
        <v>66</v>
      </c>
      <c r="C90" s="19" t="s">
        <v>37</v>
      </c>
      <c r="D90" s="20"/>
      <c r="E90" s="20"/>
      <c r="F90" s="21"/>
      <c r="G90" s="22"/>
      <c r="H90" s="23"/>
      <c r="I90" s="20"/>
      <c r="J90" s="23">
        <f t="shared" si="30"/>
        <v>0</v>
      </c>
      <c r="K90" s="100"/>
      <c r="L90" s="100">
        <f t="shared" si="34"/>
        <v>0</v>
      </c>
      <c r="M90" s="138"/>
      <c r="N90" s="138">
        <f t="shared" si="35"/>
        <v>0</v>
      </c>
      <c r="O90" s="151"/>
      <c r="P90" s="151">
        <f t="shared" si="36"/>
        <v>0</v>
      </c>
      <c r="Q90" s="177"/>
      <c r="R90" s="177">
        <f t="shared" si="20"/>
        <v>0</v>
      </c>
      <c r="S90" s="202"/>
      <c r="T90" s="202">
        <f t="shared" si="21"/>
        <v>0</v>
      </c>
      <c r="U90" s="215"/>
      <c r="V90" s="215">
        <f t="shared" si="28"/>
        <v>0</v>
      </c>
      <c r="W90" s="146"/>
      <c r="X90" s="146">
        <f t="shared" si="19"/>
        <v>0</v>
      </c>
      <c r="Y90" s="234"/>
      <c r="Z90" s="233">
        <f t="shared" si="29"/>
        <v>0</v>
      </c>
      <c r="AA90" s="245"/>
      <c r="AB90" s="245">
        <f t="shared" si="22"/>
        <v>0</v>
      </c>
      <c r="AC90" s="259"/>
      <c r="AD90" s="259">
        <f t="shared" si="23"/>
        <v>0</v>
      </c>
      <c r="AE90" s="273"/>
      <c r="AF90" s="273">
        <f t="shared" si="24"/>
        <v>0</v>
      </c>
      <c r="AG90" s="287"/>
      <c r="AH90" s="287">
        <f t="shared" si="25"/>
        <v>0</v>
      </c>
      <c r="AI90" s="297"/>
      <c r="AJ90" s="297">
        <f t="shared" si="26"/>
        <v>0</v>
      </c>
      <c r="AK90" s="312"/>
      <c r="AL90" s="312">
        <f t="shared" si="27"/>
        <v>0</v>
      </c>
      <c r="AM90" s="24">
        <f t="shared" si="31"/>
        <v>0</v>
      </c>
      <c r="AN90" s="15">
        <f t="shared" si="31"/>
        <v>0</v>
      </c>
      <c r="AO90" s="23">
        <f t="shared" si="32"/>
        <v>0</v>
      </c>
      <c r="AP90" s="23">
        <f t="shared" si="33"/>
        <v>0</v>
      </c>
      <c r="AQ90" s="20"/>
    </row>
    <row r="91" spans="1:43" s="37" customFormat="1" x14ac:dyDescent="0.35">
      <c r="A91" s="19"/>
      <c r="B91" s="18"/>
      <c r="C91" s="19"/>
      <c r="D91" s="25">
        <v>930</v>
      </c>
      <c r="E91" s="25"/>
      <c r="F91" s="21"/>
      <c r="G91" s="22"/>
      <c r="H91" s="23"/>
      <c r="I91" s="25">
        <v>0.75</v>
      </c>
      <c r="J91" s="23">
        <f t="shared" si="30"/>
        <v>930</v>
      </c>
      <c r="K91" s="100"/>
      <c r="L91" s="100">
        <f t="shared" si="34"/>
        <v>0</v>
      </c>
      <c r="M91" s="138"/>
      <c r="N91" s="138">
        <f t="shared" si="35"/>
        <v>0</v>
      </c>
      <c r="O91" s="151"/>
      <c r="P91" s="151">
        <f t="shared" si="36"/>
        <v>0</v>
      </c>
      <c r="Q91" s="177"/>
      <c r="R91" s="177">
        <f t="shared" si="20"/>
        <v>0</v>
      </c>
      <c r="S91" s="202"/>
      <c r="T91" s="202">
        <f t="shared" si="21"/>
        <v>0</v>
      </c>
      <c r="U91" s="215"/>
      <c r="V91" s="215">
        <f t="shared" si="28"/>
        <v>0</v>
      </c>
      <c r="W91" s="146"/>
      <c r="X91" s="146">
        <f t="shared" si="19"/>
        <v>0</v>
      </c>
      <c r="Y91" s="234"/>
      <c r="Z91" s="233">
        <f t="shared" si="29"/>
        <v>0</v>
      </c>
      <c r="AA91" s="245"/>
      <c r="AB91" s="245">
        <f t="shared" si="22"/>
        <v>0</v>
      </c>
      <c r="AC91" s="259"/>
      <c r="AD91" s="259">
        <f t="shared" si="23"/>
        <v>0</v>
      </c>
      <c r="AE91" s="273"/>
      <c r="AF91" s="273">
        <f t="shared" si="24"/>
        <v>0</v>
      </c>
      <c r="AG91" s="287"/>
      <c r="AH91" s="287">
        <f t="shared" si="25"/>
        <v>0</v>
      </c>
      <c r="AI91" s="297"/>
      <c r="AJ91" s="297">
        <f t="shared" si="26"/>
        <v>0</v>
      </c>
      <c r="AK91" s="312"/>
      <c r="AL91" s="312">
        <f t="shared" si="27"/>
        <v>0</v>
      </c>
      <c r="AM91" s="24">
        <f t="shared" si="31"/>
        <v>0</v>
      </c>
      <c r="AN91" s="15">
        <f t="shared" si="31"/>
        <v>0</v>
      </c>
      <c r="AO91" s="23">
        <f t="shared" si="32"/>
        <v>930</v>
      </c>
      <c r="AP91" s="23">
        <f t="shared" si="33"/>
        <v>697.5</v>
      </c>
      <c r="AQ91" s="20"/>
    </row>
    <row r="92" spans="1:43" s="37" customFormat="1" x14ac:dyDescent="0.35">
      <c r="A92" s="17">
        <v>36</v>
      </c>
      <c r="B92" s="18" t="s">
        <v>67</v>
      </c>
      <c r="C92" s="19" t="s">
        <v>68</v>
      </c>
      <c r="D92" s="20"/>
      <c r="E92" s="20"/>
      <c r="F92" s="21"/>
      <c r="G92" s="22"/>
      <c r="H92" s="23"/>
      <c r="I92" s="20"/>
      <c r="J92" s="23">
        <f t="shared" si="30"/>
        <v>0</v>
      </c>
      <c r="K92" s="100"/>
      <c r="L92" s="100">
        <f t="shared" si="34"/>
        <v>0</v>
      </c>
      <c r="M92" s="138"/>
      <c r="N92" s="138">
        <f t="shared" si="35"/>
        <v>0</v>
      </c>
      <c r="O92" s="151"/>
      <c r="P92" s="151">
        <f t="shared" si="36"/>
        <v>0</v>
      </c>
      <c r="Q92" s="177"/>
      <c r="R92" s="177">
        <f t="shared" si="20"/>
        <v>0</v>
      </c>
      <c r="S92" s="202"/>
      <c r="T92" s="202">
        <f t="shared" si="21"/>
        <v>0</v>
      </c>
      <c r="U92" s="215"/>
      <c r="V92" s="215">
        <f t="shared" si="28"/>
        <v>0</v>
      </c>
      <c r="W92" s="146"/>
      <c r="X92" s="146">
        <f t="shared" si="19"/>
        <v>0</v>
      </c>
      <c r="Y92" s="234"/>
      <c r="Z92" s="233">
        <f t="shared" si="29"/>
        <v>0</v>
      </c>
      <c r="AA92" s="245"/>
      <c r="AB92" s="245">
        <f t="shared" si="22"/>
        <v>0</v>
      </c>
      <c r="AC92" s="259"/>
      <c r="AD92" s="259">
        <f t="shared" si="23"/>
        <v>0</v>
      </c>
      <c r="AE92" s="273"/>
      <c r="AF92" s="273">
        <f t="shared" si="24"/>
        <v>0</v>
      </c>
      <c r="AG92" s="287"/>
      <c r="AH92" s="287">
        <f t="shared" si="25"/>
        <v>0</v>
      </c>
      <c r="AI92" s="297"/>
      <c r="AJ92" s="297">
        <f t="shared" si="26"/>
        <v>0</v>
      </c>
      <c r="AK92" s="312"/>
      <c r="AL92" s="312">
        <f t="shared" si="27"/>
        <v>0</v>
      </c>
      <c r="AM92" s="24">
        <f t="shared" si="31"/>
        <v>0</v>
      </c>
      <c r="AN92" s="15">
        <f t="shared" si="31"/>
        <v>0</v>
      </c>
      <c r="AO92" s="23">
        <f t="shared" si="32"/>
        <v>0</v>
      </c>
      <c r="AP92" s="23">
        <f t="shared" si="33"/>
        <v>0</v>
      </c>
      <c r="AQ92" s="20"/>
    </row>
    <row r="93" spans="1:43" s="37" customFormat="1" x14ac:dyDescent="0.35">
      <c r="A93" s="19"/>
      <c r="B93" s="18"/>
      <c r="C93" s="19"/>
      <c r="D93" s="25">
        <v>0</v>
      </c>
      <c r="E93" s="25"/>
      <c r="F93" s="21"/>
      <c r="G93" s="22"/>
      <c r="H93" s="23"/>
      <c r="I93" s="25">
        <v>13</v>
      </c>
      <c r="J93" s="23">
        <f t="shared" si="30"/>
        <v>0</v>
      </c>
      <c r="K93" s="100"/>
      <c r="L93" s="100">
        <f t="shared" si="34"/>
        <v>0</v>
      </c>
      <c r="M93" s="138"/>
      <c r="N93" s="138">
        <f t="shared" si="35"/>
        <v>0</v>
      </c>
      <c r="O93" s="151"/>
      <c r="P93" s="151">
        <f t="shared" si="36"/>
        <v>0</v>
      </c>
      <c r="Q93" s="177"/>
      <c r="R93" s="177">
        <f t="shared" si="20"/>
        <v>0</v>
      </c>
      <c r="S93" s="202"/>
      <c r="T93" s="202">
        <f t="shared" si="21"/>
        <v>0</v>
      </c>
      <c r="U93" s="215"/>
      <c r="V93" s="215">
        <f t="shared" si="28"/>
        <v>0</v>
      </c>
      <c r="W93" s="146"/>
      <c r="X93" s="146">
        <f t="shared" si="19"/>
        <v>0</v>
      </c>
      <c r="Y93" s="234"/>
      <c r="Z93" s="233">
        <f t="shared" si="29"/>
        <v>0</v>
      </c>
      <c r="AA93" s="245"/>
      <c r="AB93" s="245">
        <f t="shared" si="22"/>
        <v>0</v>
      </c>
      <c r="AC93" s="259"/>
      <c r="AD93" s="259">
        <f t="shared" si="23"/>
        <v>0</v>
      </c>
      <c r="AE93" s="273"/>
      <c r="AF93" s="273">
        <f t="shared" si="24"/>
        <v>0</v>
      </c>
      <c r="AG93" s="287"/>
      <c r="AH93" s="287">
        <f t="shared" si="25"/>
        <v>0</v>
      </c>
      <c r="AI93" s="297"/>
      <c r="AJ93" s="297">
        <f t="shared" si="26"/>
        <v>0</v>
      </c>
      <c r="AK93" s="312"/>
      <c r="AL93" s="312">
        <f t="shared" si="27"/>
        <v>0</v>
      </c>
      <c r="AM93" s="24">
        <f t="shared" si="31"/>
        <v>0</v>
      </c>
      <c r="AN93" s="15">
        <f t="shared" si="31"/>
        <v>0</v>
      </c>
      <c r="AO93" s="23">
        <f t="shared" si="32"/>
        <v>0</v>
      </c>
      <c r="AP93" s="23">
        <f t="shared" si="33"/>
        <v>0</v>
      </c>
      <c r="AQ93" s="20"/>
    </row>
    <row r="94" spans="1:43" s="37" customFormat="1" x14ac:dyDescent="0.35">
      <c r="A94" s="19"/>
      <c r="B94" s="18"/>
      <c r="C94" s="19"/>
      <c r="D94" s="25">
        <v>16</v>
      </c>
      <c r="E94" s="25"/>
      <c r="F94" s="21"/>
      <c r="G94" s="22"/>
      <c r="H94" s="23"/>
      <c r="I94" s="25">
        <v>14</v>
      </c>
      <c r="J94" s="23">
        <f t="shared" si="30"/>
        <v>16</v>
      </c>
      <c r="K94" s="100"/>
      <c r="L94" s="100">
        <f t="shared" si="34"/>
        <v>0</v>
      </c>
      <c r="M94" s="138">
        <v>4</v>
      </c>
      <c r="N94" s="138">
        <f t="shared" si="35"/>
        <v>56</v>
      </c>
      <c r="O94" s="151">
        <f>4+2</f>
        <v>6</v>
      </c>
      <c r="P94" s="151">
        <f t="shared" si="36"/>
        <v>84</v>
      </c>
      <c r="Q94" s="177"/>
      <c r="R94" s="177">
        <f t="shared" si="20"/>
        <v>0</v>
      </c>
      <c r="S94" s="202"/>
      <c r="T94" s="202">
        <f t="shared" si="21"/>
        <v>0</v>
      </c>
      <c r="U94" s="215"/>
      <c r="V94" s="215">
        <f t="shared" si="28"/>
        <v>0</v>
      </c>
      <c r="W94" s="146"/>
      <c r="X94" s="146">
        <f t="shared" si="19"/>
        <v>0</v>
      </c>
      <c r="Y94" s="234"/>
      <c r="Z94" s="233">
        <f t="shared" si="29"/>
        <v>0</v>
      </c>
      <c r="AA94" s="245"/>
      <c r="AB94" s="245">
        <f t="shared" si="22"/>
        <v>0</v>
      </c>
      <c r="AC94" s="259"/>
      <c r="AD94" s="259">
        <f t="shared" si="23"/>
        <v>0</v>
      </c>
      <c r="AE94" s="273"/>
      <c r="AF94" s="273">
        <f t="shared" si="24"/>
        <v>0</v>
      </c>
      <c r="AG94" s="287"/>
      <c r="AH94" s="287">
        <f t="shared" si="25"/>
        <v>0</v>
      </c>
      <c r="AI94" s="297"/>
      <c r="AJ94" s="297">
        <f t="shared" si="26"/>
        <v>0</v>
      </c>
      <c r="AK94" s="312">
        <v>1</v>
      </c>
      <c r="AL94" s="312">
        <f t="shared" si="27"/>
        <v>14</v>
      </c>
      <c r="AM94" s="24">
        <f t="shared" si="31"/>
        <v>11</v>
      </c>
      <c r="AN94" s="15">
        <f t="shared" si="31"/>
        <v>154</v>
      </c>
      <c r="AO94" s="23">
        <f t="shared" si="32"/>
        <v>5</v>
      </c>
      <c r="AP94" s="23">
        <f t="shared" si="33"/>
        <v>70</v>
      </c>
      <c r="AQ94" s="20"/>
    </row>
    <row r="95" spans="1:43" s="37" customFormat="1" x14ac:dyDescent="0.35">
      <c r="A95" s="17">
        <v>37</v>
      </c>
      <c r="B95" s="18" t="s">
        <v>69</v>
      </c>
      <c r="C95" s="19" t="s">
        <v>70</v>
      </c>
      <c r="D95" s="20"/>
      <c r="E95" s="20"/>
      <c r="F95" s="21"/>
      <c r="G95" s="22"/>
      <c r="H95" s="23"/>
      <c r="I95" s="20"/>
      <c r="J95" s="23">
        <f t="shared" si="30"/>
        <v>0</v>
      </c>
      <c r="K95" s="100"/>
      <c r="L95" s="100">
        <f t="shared" si="34"/>
        <v>0</v>
      </c>
      <c r="M95" s="138"/>
      <c r="N95" s="138">
        <f t="shared" si="35"/>
        <v>0</v>
      </c>
      <c r="O95" s="151"/>
      <c r="P95" s="151">
        <f t="shared" si="36"/>
        <v>0</v>
      </c>
      <c r="Q95" s="177"/>
      <c r="R95" s="177">
        <f t="shared" si="20"/>
        <v>0</v>
      </c>
      <c r="S95" s="202"/>
      <c r="T95" s="202">
        <f t="shared" si="21"/>
        <v>0</v>
      </c>
      <c r="U95" s="215"/>
      <c r="V95" s="215">
        <f t="shared" si="28"/>
        <v>0</v>
      </c>
      <c r="W95" s="146"/>
      <c r="X95" s="146">
        <f t="shared" si="19"/>
        <v>0</v>
      </c>
      <c r="Y95" s="234"/>
      <c r="Z95" s="233">
        <f t="shared" si="29"/>
        <v>0</v>
      </c>
      <c r="AA95" s="245"/>
      <c r="AB95" s="245">
        <f t="shared" si="22"/>
        <v>0</v>
      </c>
      <c r="AC95" s="259"/>
      <c r="AD95" s="259">
        <f t="shared" si="23"/>
        <v>0</v>
      </c>
      <c r="AE95" s="273"/>
      <c r="AF95" s="273">
        <f t="shared" si="24"/>
        <v>0</v>
      </c>
      <c r="AG95" s="287"/>
      <c r="AH95" s="287">
        <f t="shared" si="25"/>
        <v>0</v>
      </c>
      <c r="AI95" s="297"/>
      <c r="AJ95" s="297">
        <f t="shared" si="26"/>
        <v>0</v>
      </c>
      <c r="AK95" s="312"/>
      <c r="AL95" s="312">
        <f t="shared" si="27"/>
        <v>0</v>
      </c>
      <c r="AM95" s="24">
        <f t="shared" si="31"/>
        <v>0</v>
      </c>
      <c r="AN95" s="15">
        <f t="shared" si="31"/>
        <v>0</v>
      </c>
      <c r="AO95" s="23">
        <f t="shared" si="32"/>
        <v>0</v>
      </c>
      <c r="AP95" s="23">
        <f t="shared" si="33"/>
        <v>0</v>
      </c>
      <c r="AQ95" s="20"/>
    </row>
    <row r="96" spans="1:43" s="37" customFormat="1" x14ac:dyDescent="0.35">
      <c r="A96" s="19"/>
      <c r="B96" s="18"/>
      <c r="C96" s="19"/>
      <c r="D96" s="25">
        <v>0</v>
      </c>
      <c r="E96" s="25"/>
      <c r="F96" s="21"/>
      <c r="G96" s="22"/>
      <c r="H96" s="23"/>
      <c r="I96" s="25">
        <v>75</v>
      </c>
      <c r="J96" s="23">
        <f t="shared" si="30"/>
        <v>0</v>
      </c>
      <c r="K96" s="100"/>
      <c r="L96" s="100">
        <f t="shared" si="34"/>
        <v>0</v>
      </c>
      <c r="M96" s="138"/>
      <c r="N96" s="138">
        <f t="shared" si="35"/>
        <v>0</v>
      </c>
      <c r="O96" s="151"/>
      <c r="P96" s="151">
        <f t="shared" si="36"/>
        <v>0</v>
      </c>
      <c r="Q96" s="177"/>
      <c r="R96" s="177">
        <f t="shared" si="20"/>
        <v>0</v>
      </c>
      <c r="S96" s="202"/>
      <c r="T96" s="202">
        <f t="shared" si="21"/>
        <v>0</v>
      </c>
      <c r="U96" s="215"/>
      <c r="V96" s="215">
        <f t="shared" si="28"/>
        <v>0</v>
      </c>
      <c r="W96" s="146"/>
      <c r="X96" s="146">
        <f t="shared" si="19"/>
        <v>0</v>
      </c>
      <c r="Y96" s="234"/>
      <c r="Z96" s="233">
        <f t="shared" si="29"/>
        <v>0</v>
      </c>
      <c r="AA96" s="245"/>
      <c r="AB96" s="245">
        <f t="shared" si="22"/>
        <v>0</v>
      </c>
      <c r="AC96" s="259"/>
      <c r="AD96" s="259">
        <f t="shared" si="23"/>
        <v>0</v>
      </c>
      <c r="AE96" s="273"/>
      <c r="AF96" s="273">
        <f t="shared" si="24"/>
        <v>0</v>
      </c>
      <c r="AG96" s="287"/>
      <c r="AH96" s="287">
        <f t="shared" si="25"/>
        <v>0</v>
      </c>
      <c r="AI96" s="297"/>
      <c r="AJ96" s="297">
        <f t="shared" si="26"/>
        <v>0</v>
      </c>
      <c r="AK96" s="312"/>
      <c r="AL96" s="312">
        <f t="shared" si="27"/>
        <v>0</v>
      </c>
      <c r="AM96" s="24">
        <f t="shared" si="31"/>
        <v>0</v>
      </c>
      <c r="AN96" s="15">
        <f t="shared" si="31"/>
        <v>0</v>
      </c>
      <c r="AO96" s="23">
        <f t="shared" si="32"/>
        <v>0</v>
      </c>
      <c r="AP96" s="23">
        <f t="shared" si="33"/>
        <v>0</v>
      </c>
      <c r="AQ96" s="20"/>
    </row>
    <row r="97" spans="1:43" s="37" customFormat="1" x14ac:dyDescent="0.35">
      <c r="A97" s="19"/>
      <c r="B97" s="18"/>
      <c r="C97" s="19"/>
      <c r="D97" s="25">
        <v>11</v>
      </c>
      <c r="E97" s="25"/>
      <c r="F97" s="21"/>
      <c r="G97" s="22"/>
      <c r="H97" s="23"/>
      <c r="I97" s="25">
        <v>75</v>
      </c>
      <c r="J97" s="23">
        <f t="shared" si="30"/>
        <v>11</v>
      </c>
      <c r="K97" s="100"/>
      <c r="L97" s="100">
        <f t="shared" si="34"/>
        <v>0</v>
      </c>
      <c r="M97" s="138"/>
      <c r="N97" s="138">
        <f t="shared" si="35"/>
        <v>0</v>
      </c>
      <c r="O97" s="151">
        <v>1</v>
      </c>
      <c r="P97" s="151">
        <f t="shared" si="36"/>
        <v>75</v>
      </c>
      <c r="Q97" s="177"/>
      <c r="R97" s="177">
        <f t="shared" si="20"/>
        <v>0</v>
      </c>
      <c r="S97" s="202"/>
      <c r="T97" s="202">
        <f t="shared" si="21"/>
        <v>0</v>
      </c>
      <c r="U97" s="215"/>
      <c r="V97" s="215">
        <f t="shared" si="28"/>
        <v>0</v>
      </c>
      <c r="W97" s="146"/>
      <c r="X97" s="146">
        <f t="shared" si="19"/>
        <v>0</v>
      </c>
      <c r="Y97" s="234"/>
      <c r="Z97" s="233">
        <f t="shared" si="29"/>
        <v>0</v>
      </c>
      <c r="AA97" s="245"/>
      <c r="AB97" s="245">
        <f t="shared" si="22"/>
        <v>0</v>
      </c>
      <c r="AC97" s="259"/>
      <c r="AD97" s="259">
        <f t="shared" si="23"/>
        <v>0</v>
      </c>
      <c r="AE97" s="273"/>
      <c r="AF97" s="273">
        <f t="shared" si="24"/>
        <v>0</v>
      </c>
      <c r="AG97" s="287">
        <v>2</v>
      </c>
      <c r="AH97" s="287">
        <f t="shared" si="25"/>
        <v>150</v>
      </c>
      <c r="AI97" s="297"/>
      <c r="AJ97" s="297">
        <f t="shared" si="26"/>
        <v>0</v>
      </c>
      <c r="AK97" s="312"/>
      <c r="AL97" s="312">
        <f t="shared" si="27"/>
        <v>0</v>
      </c>
      <c r="AM97" s="24">
        <f t="shared" si="31"/>
        <v>3</v>
      </c>
      <c r="AN97" s="15">
        <f t="shared" si="31"/>
        <v>225</v>
      </c>
      <c r="AO97" s="23">
        <f t="shared" si="32"/>
        <v>8</v>
      </c>
      <c r="AP97" s="23">
        <f t="shared" si="33"/>
        <v>600</v>
      </c>
      <c r="AQ97" s="20"/>
    </row>
    <row r="98" spans="1:43" s="37" customFormat="1" x14ac:dyDescent="0.35">
      <c r="A98" s="19"/>
      <c r="B98" s="18"/>
      <c r="C98" s="19"/>
      <c r="D98" s="25">
        <v>20</v>
      </c>
      <c r="E98" s="25"/>
      <c r="F98" s="21"/>
      <c r="G98" s="22"/>
      <c r="H98" s="23"/>
      <c r="I98" s="25">
        <v>70</v>
      </c>
      <c r="J98" s="23">
        <f t="shared" si="30"/>
        <v>20</v>
      </c>
      <c r="K98" s="100"/>
      <c r="L98" s="100">
        <f t="shared" si="34"/>
        <v>0</v>
      </c>
      <c r="M98" s="138"/>
      <c r="N98" s="138">
        <f t="shared" si="35"/>
        <v>0</v>
      </c>
      <c r="O98" s="151">
        <v>1</v>
      </c>
      <c r="P98" s="151">
        <f t="shared" si="36"/>
        <v>70</v>
      </c>
      <c r="Q98" s="177"/>
      <c r="R98" s="177">
        <f t="shared" si="20"/>
        <v>0</v>
      </c>
      <c r="S98" s="202"/>
      <c r="T98" s="202">
        <f t="shared" si="21"/>
        <v>0</v>
      </c>
      <c r="U98" s="215"/>
      <c r="V98" s="215">
        <f t="shared" si="28"/>
        <v>0</v>
      </c>
      <c r="W98" s="146"/>
      <c r="X98" s="146">
        <f t="shared" si="19"/>
        <v>0</v>
      </c>
      <c r="Y98" s="234"/>
      <c r="Z98" s="233">
        <f t="shared" si="29"/>
        <v>0</v>
      </c>
      <c r="AA98" s="245"/>
      <c r="AB98" s="245">
        <f t="shared" si="22"/>
        <v>0</v>
      </c>
      <c r="AC98" s="259"/>
      <c r="AD98" s="259">
        <f t="shared" si="23"/>
        <v>0</v>
      </c>
      <c r="AE98" s="273"/>
      <c r="AF98" s="273">
        <f t="shared" si="24"/>
        <v>0</v>
      </c>
      <c r="AG98" s="287"/>
      <c r="AH98" s="287">
        <f t="shared" si="25"/>
        <v>0</v>
      </c>
      <c r="AI98" s="297"/>
      <c r="AJ98" s="297">
        <f t="shared" si="26"/>
        <v>0</v>
      </c>
      <c r="AK98" s="312"/>
      <c r="AL98" s="312">
        <f t="shared" si="27"/>
        <v>0</v>
      </c>
      <c r="AM98" s="24">
        <f t="shared" si="31"/>
        <v>1</v>
      </c>
      <c r="AN98" s="15">
        <f t="shared" si="31"/>
        <v>70</v>
      </c>
      <c r="AO98" s="23">
        <f t="shared" si="32"/>
        <v>19</v>
      </c>
      <c r="AP98" s="23">
        <f t="shared" si="33"/>
        <v>1330</v>
      </c>
      <c r="AQ98" s="20"/>
    </row>
    <row r="99" spans="1:43" s="37" customFormat="1" x14ac:dyDescent="0.35">
      <c r="A99" s="17">
        <v>38</v>
      </c>
      <c r="B99" s="18" t="s">
        <v>71</v>
      </c>
      <c r="C99" s="19" t="s">
        <v>70</v>
      </c>
      <c r="D99" s="20"/>
      <c r="E99" s="20"/>
      <c r="F99" s="21"/>
      <c r="G99" s="22"/>
      <c r="H99" s="23"/>
      <c r="I99" s="20"/>
      <c r="J99" s="23">
        <f t="shared" si="30"/>
        <v>0</v>
      </c>
      <c r="K99" s="100"/>
      <c r="L99" s="100">
        <f t="shared" si="34"/>
        <v>0</v>
      </c>
      <c r="M99" s="138"/>
      <c r="N99" s="138">
        <f t="shared" si="35"/>
        <v>0</v>
      </c>
      <c r="O99" s="151"/>
      <c r="P99" s="151">
        <f t="shared" si="36"/>
        <v>0</v>
      </c>
      <c r="Q99" s="177"/>
      <c r="R99" s="177">
        <f t="shared" si="20"/>
        <v>0</v>
      </c>
      <c r="S99" s="202"/>
      <c r="T99" s="202">
        <f t="shared" si="21"/>
        <v>0</v>
      </c>
      <c r="U99" s="215"/>
      <c r="V99" s="215">
        <f t="shared" si="28"/>
        <v>0</v>
      </c>
      <c r="W99" s="146"/>
      <c r="X99" s="146">
        <f t="shared" si="19"/>
        <v>0</v>
      </c>
      <c r="Y99" s="234"/>
      <c r="Z99" s="233">
        <f t="shared" si="29"/>
        <v>0</v>
      </c>
      <c r="AA99" s="245"/>
      <c r="AB99" s="245">
        <f t="shared" si="22"/>
        <v>0</v>
      </c>
      <c r="AC99" s="259"/>
      <c r="AD99" s="259">
        <f t="shared" si="23"/>
        <v>0</v>
      </c>
      <c r="AE99" s="273"/>
      <c r="AF99" s="273">
        <f t="shared" si="24"/>
        <v>0</v>
      </c>
      <c r="AG99" s="287"/>
      <c r="AH99" s="287">
        <f t="shared" si="25"/>
        <v>0</v>
      </c>
      <c r="AI99" s="297"/>
      <c r="AJ99" s="297">
        <f t="shared" si="26"/>
        <v>0</v>
      </c>
      <c r="AK99" s="312"/>
      <c r="AL99" s="312">
        <f t="shared" si="27"/>
        <v>0</v>
      </c>
      <c r="AM99" s="24">
        <f t="shared" si="31"/>
        <v>0</v>
      </c>
      <c r="AN99" s="15">
        <f t="shared" si="31"/>
        <v>0</v>
      </c>
      <c r="AO99" s="23">
        <f t="shared" si="32"/>
        <v>0</v>
      </c>
      <c r="AP99" s="23">
        <f t="shared" si="33"/>
        <v>0</v>
      </c>
      <c r="AQ99" s="20"/>
    </row>
    <row r="100" spans="1:43" s="37" customFormat="1" x14ac:dyDescent="0.35">
      <c r="A100" s="19"/>
      <c r="B100" s="18"/>
      <c r="C100" s="19"/>
      <c r="D100" s="25">
        <v>0</v>
      </c>
      <c r="E100" s="25"/>
      <c r="F100" s="21"/>
      <c r="G100" s="22"/>
      <c r="H100" s="23"/>
      <c r="I100" s="25">
        <v>330</v>
      </c>
      <c r="J100" s="23">
        <f t="shared" si="30"/>
        <v>0</v>
      </c>
      <c r="K100" s="100"/>
      <c r="L100" s="100">
        <f t="shared" si="34"/>
        <v>0</v>
      </c>
      <c r="M100" s="138"/>
      <c r="N100" s="138">
        <f t="shared" si="35"/>
        <v>0</v>
      </c>
      <c r="O100" s="151"/>
      <c r="P100" s="151">
        <f t="shared" si="36"/>
        <v>0</v>
      </c>
      <c r="Q100" s="177"/>
      <c r="R100" s="177">
        <f t="shared" si="20"/>
        <v>0</v>
      </c>
      <c r="S100" s="202"/>
      <c r="T100" s="202">
        <f t="shared" si="21"/>
        <v>0</v>
      </c>
      <c r="U100" s="215"/>
      <c r="V100" s="215">
        <f t="shared" si="28"/>
        <v>0</v>
      </c>
      <c r="W100" s="146"/>
      <c r="X100" s="146">
        <f t="shared" si="19"/>
        <v>0</v>
      </c>
      <c r="Y100" s="234"/>
      <c r="Z100" s="233">
        <f t="shared" si="29"/>
        <v>0</v>
      </c>
      <c r="AA100" s="245"/>
      <c r="AB100" s="245">
        <f t="shared" si="22"/>
        <v>0</v>
      </c>
      <c r="AC100" s="259"/>
      <c r="AD100" s="259">
        <f t="shared" si="23"/>
        <v>0</v>
      </c>
      <c r="AE100" s="273"/>
      <c r="AF100" s="273">
        <f t="shared" si="24"/>
        <v>0</v>
      </c>
      <c r="AG100" s="287"/>
      <c r="AH100" s="287">
        <f t="shared" si="25"/>
        <v>0</v>
      </c>
      <c r="AI100" s="297"/>
      <c r="AJ100" s="297">
        <f t="shared" si="26"/>
        <v>0</v>
      </c>
      <c r="AK100" s="312"/>
      <c r="AL100" s="312">
        <f t="shared" si="27"/>
        <v>0</v>
      </c>
      <c r="AM100" s="24">
        <f t="shared" si="31"/>
        <v>0</v>
      </c>
      <c r="AN100" s="15">
        <f t="shared" si="31"/>
        <v>0</v>
      </c>
      <c r="AO100" s="23">
        <f t="shared" si="32"/>
        <v>0</v>
      </c>
      <c r="AP100" s="23">
        <f t="shared" si="33"/>
        <v>0</v>
      </c>
      <c r="AQ100" s="20"/>
    </row>
    <row r="101" spans="1:43" s="37" customFormat="1" x14ac:dyDescent="0.35">
      <c r="A101" s="19"/>
      <c r="B101" s="18"/>
      <c r="C101" s="19"/>
      <c r="D101" s="25">
        <v>7</v>
      </c>
      <c r="E101" s="25"/>
      <c r="F101" s="21"/>
      <c r="G101" s="22"/>
      <c r="H101" s="23"/>
      <c r="I101" s="25">
        <v>330</v>
      </c>
      <c r="J101" s="23">
        <f t="shared" si="30"/>
        <v>7</v>
      </c>
      <c r="K101" s="100"/>
      <c r="L101" s="100">
        <f t="shared" si="34"/>
        <v>0</v>
      </c>
      <c r="M101" s="138"/>
      <c r="N101" s="138">
        <f t="shared" si="35"/>
        <v>0</v>
      </c>
      <c r="O101" s="151"/>
      <c r="P101" s="151">
        <f t="shared" si="36"/>
        <v>0</v>
      </c>
      <c r="Q101" s="177"/>
      <c r="R101" s="177">
        <f t="shared" si="20"/>
        <v>0</v>
      </c>
      <c r="S101" s="202"/>
      <c r="T101" s="202">
        <f t="shared" si="21"/>
        <v>0</v>
      </c>
      <c r="U101" s="215"/>
      <c r="V101" s="215">
        <f t="shared" si="28"/>
        <v>0</v>
      </c>
      <c r="W101" s="146"/>
      <c r="X101" s="146">
        <f t="shared" si="19"/>
        <v>0</v>
      </c>
      <c r="Y101" s="234"/>
      <c r="Z101" s="233">
        <f t="shared" si="29"/>
        <v>0</v>
      </c>
      <c r="AA101" s="245">
        <f>1</f>
        <v>1</v>
      </c>
      <c r="AB101" s="245">
        <f t="shared" si="22"/>
        <v>330</v>
      </c>
      <c r="AC101" s="259"/>
      <c r="AD101" s="259">
        <f t="shared" si="23"/>
        <v>0</v>
      </c>
      <c r="AE101" s="273"/>
      <c r="AF101" s="273">
        <f t="shared" si="24"/>
        <v>0</v>
      </c>
      <c r="AG101" s="287">
        <v>2</v>
      </c>
      <c r="AH101" s="287">
        <f t="shared" si="25"/>
        <v>660</v>
      </c>
      <c r="AI101" s="297"/>
      <c r="AJ101" s="297">
        <f t="shared" si="26"/>
        <v>0</v>
      </c>
      <c r="AK101" s="312"/>
      <c r="AL101" s="312">
        <f t="shared" si="27"/>
        <v>0</v>
      </c>
      <c r="AM101" s="24">
        <f t="shared" si="31"/>
        <v>3</v>
      </c>
      <c r="AN101" s="15">
        <f t="shared" si="31"/>
        <v>990</v>
      </c>
      <c r="AO101" s="23">
        <f t="shared" si="32"/>
        <v>4</v>
      </c>
      <c r="AP101" s="23">
        <f t="shared" si="33"/>
        <v>1320</v>
      </c>
      <c r="AQ101" s="20"/>
    </row>
    <row r="102" spans="1:43" s="37" customFormat="1" x14ac:dyDescent="0.35">
      <c r="A102" s="19"/>
      <c r="B102" s="18"/>
      <c r="C102" s="19"/>
      <c r="D102" s="25">
        <v>10</v>
      </c>
      <c r="E102" s="25"/>
      <c r="F102" s="21"/>
      <c r="G102" s="22"/>
      <c r="H102" s="23"/>
      <c r="I102" s="25">
        <v>330</v>
      </c>
      <c r="J102" s="23">
        <f t="shared" si="30"/>
        <v>10</v>
      </c>
      <c r="K102" s="100"/>
      <c r="L102" s="100">
        <f t="shared" si="34"/>
        <v>0</v>
      </c>
      <c r="M102" s="138"/>
      <c r="N102" s="138">
        <f t="shared" si="35"/>
        <v>0</v>
      </c>
      <c r="O102" s="151"/>
      <c r="P102" s="151">
        <f t="shared" si="36"/>
        <v>0</v>
      </c>
      <c r="Q102" s="177"/>
      <c r="R102" s="177">
        <f t="shared" si="20"/>
        <v>0</v>
      </c>
      <c r="S102" s="202"/>
      <c r="T102" s="202">
        <f t="shared" si="21"/>
        <v>0</v>
      </c>
      <c r="U102" s="215"/>
      <c r="V102" s="215">
        <f t="shared" si="28"/>
        <v>0</v>
      </c>
      <c r="W102" s="146"/>
      <c r="X102" s="146">
        <f t="shared" si="19"/>
        <v>0</v>
      </c>
      <c r="Y102" s="234"/>
      <c r="Z102" s="233">
        <f t="shared" si="29"/>
        <v>0</v>
      </c>
      <c r="AA102" s="245"/>
      <c r="AB102" s="245">
        <f t="shared" si="22"/>
        <v>0</v>
      </c>
      <c r="AC102" s="259"/>
      <c r="AD102" s="259">
        <f t="shared" si="23"/>
        <v>0</v>
      </c>
      <c r="AE102" s="273"/>
      <c r="AF102" s="273">
        <f t="shared" si="24"/>
        <v>0</v>
      </c>
      <c r="AG102" s="287"/>
      <c r="AH102" s="287">
        <f t="shared" si="25"/>
        <v>0</v>
      </c>
      <c r="AI102" s="297"/>
      <c r="AJ102" s="297">
        <f t="shared" si="26"/>
        <v>0</v>
      </c>
      <c r="AK102" s="312"/>
      <c r="AL102" s="312">
        <f t="shared" si="27"/>
        <v>0</v>
      </c>
      <c r="AM102" s="24">
        <f t="shared" si="31"/>
        <v>0</v>
      </c>
      <c r="AN102" s="15">
        <f t="shared" si="31"/>
        <v>0</v>
      </c>
      <c r="AO102" s="23">
        <f t="shared" si="32"/>
        <v>10</v>
      </c>
      <c r="AP102" s="23">
        <f t="shared" si="33"/>
        <v>3300</v>
      </c>
      <c r="AQ102" s="20"/>
    </row>
    <row r="103" spans="1:43" s="37" customFormat="1" x14ac:dyDescent="0.35">
      <c r="A103" s="17">
        <v>39</v>
      </c>
      <c r="B103" s="18" t="s">
        <v>72</v>
      </c>
      <c r="C103" s="19" t="s">
        <v>68</v>
      </c>
      <c r="D103" s="20"/>
      <c r="E103" s="20"/>
      <c r="F103" s="21"/>
      <c r="G103" s="22"/>
      <c r="H103" s="23"/>
      <c r="I103" s="20"/>
      <c r="J103" s="23">
        <f t="shared" si="30"/>
        <v>0</v>
      </c>
      <c r="K103" s="100"/>
      <c r="L103" s="100">
        <f t="shared" si="34"/>
        <v>0</v>
      </c>
      <c r="M103" s="138"/>
      <c r="N103" s="138">
        <f t="shared" si="35"/>
        <v>0</v>
      </c>
      <c r="O103" s="151"/>
      <c r="P103" s="151">
        <f t="shared" si="36"/>
        <v>0</v>
      </c>
      <c r="Q103" s="177"/>
      <c r="R103" s="177">
        <f t="shared" si="20"/>
        <v>0</v>
      </c>
      <c r="S103" s="202"/>
      <c r="T103" s="202">
        <f t="shared" si="21"/>
        <v>0</v>
      </c>
      <c r="U103" s="215"/>
      <c r="V103" s="215">
        <f t="shared" si="28"/>
        <v>0</v>
      </c>
      <c r="W103" s="146"/>
      <c r="X103" s="146">
        <f t="shared" si="19"/>
        <v>0</v>
      </c>
      <c r="Y103" s="234"/>
      <c r="Z103" s="233">
        <f t="shared" si="29"/>
        <v>0</v>
      </c>
      <c r="AA103" s="245"/>
      <c r="AB103" s="245">
        <f t="shared" si="22"/>
        <v>0</v>
      </c>
      <c r="AC103" s="259"/>
      <c r="AD103" s="259">
        <f t="shared" si="23"/>
        <v>0</v>
      </c>
      <c r="AE103" s="273"/>
      <c r="AF103" s="273">
        <f t="shared" si="24"/>
        <v>0</v>
      </c>
      <c r="AG103" s="287"/>
      <c r="AH103" s="287">
        <f t="shared" si="25"/>
        <v>0</v>
      </c>
      <c r="AI103" s="297"/>
      <c r="AJ103" s="297">
        <f t="shared" si="26"/>
        <v>0</v>
      </c>
      <c r="AK103" s="312"/>
      <c r="AL103" s="312">
        <f t="shared" si="27"/>
        <v>0</v>
      </c>
      <c r="AM103" s="24">
        <f t="shared" si="31"/>
        <v>0</v>
      </c>
      <c r="AN103" s="15">
        <f t="shared" si="31"/>
        <v>0</v>
      </c>
      <c r="AO103" s="23">
        <f t="shared" si="32"/>
        <v>0</v>
      </c>
      <c r="AP103" s="23">
        <f t="shared" si="33"/>
        <v>0</v>
      </c>
      <c r="AQ103" s="20"/>
    </row>
    <row r="104" spans="1:43" s="37" customFormat="1" x14ac:dyDescent="0.35">
      <c r="A104" s="19"/>
      <c r="B104" s="18"/>
      <c r="C104" s="19"/>
      <c r="D104" s="25">
        <v>7</v>
      </c>
      <c r="E104" s="25"/>
      <c r="F104" s="21"/>
      <c r="G104" s="22"/>
      <c r="H104" s="23"/>
      <c r="I104" s="25">
        <v>95</v>
      </c>
      <c r="J104" s="23">
        <f t="shared" si="30"/>
        <v>7</v>
      </c>
      <c r="K104" s="100"/>
      <c r="L104" s="100">
        <f t="shared" si="34"/>
        <v>0</v>
      </c>
      <c r="M104" s="138"/>
      <c r="N104" s="138">
        <f t="shared" si="35"/>
        <v>0</v>
      </c>
      <c r="O104" s="151">
        <f>4</f>
        <v>4</v>
      </c>
      <c r="P104" s="151">
        <f t="shared" si="36"/>
        <v>380</v>
      </c>
      <c r="Q104" s="177"/>
      <c r="R104" s="177">
        <f t="shared" si="20"/>
        <v>0</v>
      </c>
      <c r="S104" s="202"/>
      <c r="T104" s="202">
        <f t="shared" si="21"/>
        <v>0</v>
      </c>
      <c r="U104" s="215"/>
      <c r="V104" s="215">
        <f t="shared" si="28"/>
        <v>0</v>
      </c>
      <c r="W104" s="146"/>
      <c r="X104" s="146">
        <f t="shared" si="19"/>
        <v>0</v>
      </c>
      <c r="Y104" s="234"/>
      <c r="Z104" s="233">
        <f t="shared" si="29"/>
        <v>0</v>
      </c>
      <c r="AA104" s="245"/>
      <c r="AB104" s="245">
        <f t="shared" si="22"/>
        <v>0</v>
      </c>
      <c r="AC104" s="259"/>
      <c r="AD104" s="259">
        <f t="shared" si="23"/>
        <v>0</v>
      </c>
      <c r="AE104" s="273"/>
      <c r="AF104" s="273">
        <f t="shared" si="24"/>
        <v>0</v>
      </c>
      <c r="AG104" s="287"/>
      <c r="AH104" s="287">
        <f t="shared" si="25"/>
        <v>0</v>
      </c>
      <c r="AI104" s="297"/>
      <c r="AJ104" s="297">
        <f t="shared" si="26"/>
        <v>0</v>
      </c>
      <c r="AK104" s="312"/>
      <c r="AL104" s="312">
        <f t="shared" si="27"/>
        <v>0</v>
      </c>
      <c r="AM104" s="24">
        <f t="shared" si="31"/>
        <v>4</v>
      </c>
      <c r="AN104" s="15">
        <f t="shared" si="31"/>
        <v>380</v>
      </c>
      <c r="AO104" s="23">
        <f t="shared" si="32"/>
        <v>3</v>
      </c>
      <c r="AP104" s="23">
        <f t="shared" si="33"/>
        <v>285</v>
      </c>
      <c r="AQ104" s="20"/>
    </row>
    <row r="105" spans="1:43" s="37" customFormat="1" ht="42" x14ac:dyDescent="0.35">
      <c r="A105" s="17">
        <v>40</v>
      </c>
      <c r="B105" s="18" t="s">
        <v>73</v>
      </c>
      <c r="C105" s="19" t="s">
        <v>68</v>
      </c>
      <c r="D105" s="20"/>
      <c r="E105" s="20"/>
      <c r="F105" s="21"/>
      <c r="G105" s="22"/>
      <c r="H105" s="23"/>
      <c r="I105" s="20"/>
      <c r="J105" s="23">
        <f t="shared" si="30"/>
        <v>0</v>
      </c>
      <c r="K105" s="100"/>
      <c r="L105" s="100">
        <f t="shared" si="34"/>
        <v>0</v>
      </c>
      <c r="M105" s="138"/>
      <c r="N105" s="138">
        <f t="shared" si="35"/>
        <v>0</v>
      </c>
      <c r="O105" s="151"/>
      <c r="P105" s="151">
        <f t="shared" si="36"/>
        <v>0</v>
      </c>
      <c r="Q105" s="177"/>
      <c r="R105" s="177">
        <f t="shared" si="20"/>
        <v>0</v>
      </c>
      <c r="S105" s="202"/>
      <c r="T105" s="202">
        <f t="shared" si="21"/>
        <v>0</v>
      </c>
      <c r="U105" s="215"/>
      <c r="V105" s="215">
        <f t="shared" si="28"/>
        <v>0</v>
      </c>
      <c r="W105" s="146"/>
      <c r="X105" s="146">
        <f t="shared" si="19"/>
        <v>0</v>
      </c>
      <c r="Y105" s="234"/>
      <c r="Z105" s="233">
        <f t="shared" si="29"/>
        <v>0</v>
      </c>
      <c r="AA105" s="245"/>
      <c r="AB105" s="245">
        <f t="shared" si="22"/>
        <v>0</v>
      </c>
      <c r="AC105" s="259"/>
      <c r="AD105" s="259">
        <f t="shared" si="23"/>
        <v>0</v>
      </c>
      <c r="AE105" s="273"/>
      <c r="AF105" s="273">
        <f t="shared" si="24"/>
        <v>0</v>
      </c>
      <c r="AG105" s="287"/>
      <c r="AH105" s="287">
        <f t="shared" si="25"/>
        <v>0</v>
      </c>
      <c r="AI105" s="297"/>
      <c r="AJ105" s="297">
        <f t="shared" si="26"/>
        <v>0</v>
      </c>
      <c r="AK105" s="312"/>
      <c r="AL105" s="312">
        <f t="shared" si="27"/>
        <v>0</v>
      </c>
      <c r="AM105" s="24">
        <f t="shared" si="31"/>
        <v>0</v>
      </c>
      <c r="AN105" s="15">
        <f t="shared" si="31"/>
        <v>0</v>
      </c>
      <c r="AO105" s="23">
        <f t="shared" si="32"/>
        <v>0</v>
      </c>
      <c r="AP105" s="23">
        <f t="shared" si="33"/>
        <v>0</v>
      </c>
      <c r="AQ105" s="20"/>
    </row>
    <row r="106" spans="1:43" s="37" customFormat="1" x14ac:dyDescent="0.35">
      <c r="A106" s="19"/>
      <c r="B106" s="18"/>
      <c r="C106" s="19"/>
      <c r="D106" s="25">
        <v>0</v>
      </c>
      <c r="E106" s="25"/>
      <c r="F106" s="21"/>
      <c r="G106" s="22"/>
      <c r="H106" s="23"/>
      <c r="I106" s="25">
        <v>26</v>
      </c>
      <c r="J106" s="23">
        <f t="shared" si="30"/>
        <v>0</v>
      </c>
      <c r="K106" s="100"/>
      <c r="L106" s="100">
        <f t="shared" si="34"/>
        <v>0</v>
      </c>
      <c r="M106" s="138"/>
      <c r="N106" s="138">
        <f t="shared" si="35"/>
        <v>0</v>
      </c>
      <c r="O106" s="151"/>
      <c r="P106" s="151">
        <f t="shared" si="36"/>
        <v>0</v>
      </c>
      <c r="Q106" s="177"/>
      <c r="R106" s="177">
        <f t="shared" si="20"/>
        <v>0</v>
      </c>
      <c r="S106" s="202"/>
      <c r="T106" s="202">
        <f t="shared" si="21"/>
        <v>0</v>
      </c>
      <c r="U106" s="215"/>
      <c r="V106" s="215">
        <f t="shared" si="28"/>
        <v>0</v>
      </c>
      <c r="W106" s="146"/>
      <c r="X106" s="146">
        <f t="shared" si="19"/>
        <v>0</v>
      </c>
      <c r="Y106" s="234"/>
      <c r="Z106" s="233">
        <f t="shared" si="29"/>
        <v>0</v>
      </c>
      <c r="AA106" s="245"/>
      <c r="AB106" s="245">
        <f t="shared" si="22"/>
        <v>0</v>
      </c>
      <c r="AC106" s="259"/>
      <c r="AD106" s="259">
        <f t="shared" si="23"/>
        <v>0</v>
      </c>
      <c r="AE106" s="273"/>
      <c r="AF106" s="273">
        <f t="shared" si="24"/>
        <v>0</v>
      </c>
      <c r="AG106" s="287"/>
      <c r="AH106" s="287">
        <f t="shared" si="25"/>
        <v>0</v>
      </c>
      <c r="AI106" s="297"/>
      <c r="AJ106" s="297">
        <f t="shared" si="26"/>
        <v>0</v>
      </c>
      <c r="AK106" s="312"/>
      <c r="AL106" s="312">
        <f t="shared" si="27"/>
        <v>0</v>
      </c>
      <c r="AM106" s="24">
        <f t="shared" si="31"/>
        <v>0</v>
      </c>
      <c r="AN106" s="15">
        <f t="shared" si="31"/>
        <v>0</v>
      </c>
      <c r="AO106" s="23">
        <f t="shared" si="32"/>
        <v>0</v>
      </c>
      <c r="AP106" s="23">
        <f t="shared" si="33"/>
        <v>0</v>
      </c>
      <c r="AQ106" s="20"/>
    </row>
    <row r="107" spans="1:43" s="37" customFormat="1" x14ac:dyDescent="0.35">
      <c r="A107" s="19"/>
      <c r="B107" s="18"/>
      <c r="C107" s="19"/>
      <c r="D107" s="25">
        <v>12</v>
      </c>
      <c r="E107" s="25"/>
      <c r="F107" s="21"/>
      <c r="G107" s="22"/>
      <c r="H107" s="23"/>
      <c r="I107" s="25">
        <v>26</v>
      </c>
      <c r="J107" s="23">
        <f t="shared" si="30"/>
        <v>12</v>
      </c>
      <c r="K107" s="100"/>
      <c r="L107" s="100">
        <f t="shared" si="34"/>
        <v>0</v>
      </c>
      <c r="M107" s="138"/>
      <c r="N107" s="138">
        <f t="shared" si="35"/>
        <v>0</v>
      </c>
      <c r="O107" s="151"/>
      <c r="P107" s="151">
        <f t="shared" si="36"/>
        <v>0</v>
      </c>
      <c r="Q107" s="177"/>
      <c r="R107" s="177">
        <f t="shared" si="20"/>
        <v>0</v>
      </c>
      <c r="S107" s="202"/>
      <c r="T107" s="202">
        <f t="shared" si="21"/>
        <v>0</v>
      </c>
      <c r="U107" s="215"/>
      <c r="V107" s="215">
        <f t="shared" si="28"/>
        <v>0</v>
      </c>
      <c r="W107" s="146"/>
      <c r="X107" s="146">
        <f t="shared" si="19"/>
        <v>0</v>
      </c>
      <c r="Y107" s="234"/>
      <c r="Z107" s="233">
        <f t="shared" si="29"/>
        <v>0</v>
      </c>
      <c r="AA107" s="245"/>
      <c r="AB107" s="245">
        <f t="shared" si="22"/>
        <v>0</v>
      </c>
      <c r="AC107" s="259"/>
      <c r="AD107" s="259">
        <f t="shared" si="23"/>
        <v>0</v>
      </c>
      <c r="AE107" s="273"/>
      <c r="AF107" s="273">
        <f t="shared" si="24"/>
        <v>0</v>
      </c>
      <c r="AG107" s="287"/>
      <c r="AH107" s="287">
        <f t="shared" si="25"/>
        <v>0</v>
      </c>
      <c r="AI107" s="297"/>
      <c r="AJ107" s="297">
        <f t="shared" si="26"/>
        <v>0</v>
      </c>
      <c r="AK107" s="312"/>
      <c r="AL107" s="312">
        <f t="shared" si="27"/>
        <v>0</v>
      </c>
      <c r="AM107" s="24">
        <f t="shared" si="31"/>
        <v>0</v>
      </c>
      <c r="AN107" s="15">
        <f t="shared" si="31"/>
        <v>0</v>
      </c>
      <c r="AO107" s="23">
        <f t="shared" si="32"/>
        <v>12</v>
      </c>
      <c r="AP107" s="23">
        <f t="shared" si="33"/>
        <v>312</v>
      </c>
      <c r="AQ107" s="20"/>
    </row>
    <row r="108" spans="1:43" s="37" customFormat="1" ht="42" x14ac:dyDescent="0.35">
      <c r="A108" s="17">
        <v>41</v>
      </c>
      <c r="B108" s="18" t="s">
        <v>74</v>
      </c>
      <c r="C108" s="19" t="s">
        <v>68</v>
      </c>
      <c r="D108" s="20"/>
      <c r="E108" s="20"/>
      <c r="F108" s="21"/>
      <c r="G108" s="22"/>
      <c r="H108" s="23"/>
      <c r="I108" s="20"/>
      <c r="J108" s="23">
        <f t="shared" si="30"/>
        <v>0</v>
      </c>
      <c r="K108" s="100"/>
      <c r="L108" s="100">
        <f t="shared" si="34"/>
        <v>0</v>
      </c>
      <c r="M108" s="138"/>
      <c r="N108" s="138">
        <f t="shared" si="35"/>
        <v>0</v>
      </c>
      <c r="O108" s="151"/>
      <c r="P108" s="151">
        <f t="shared" si="36"/>
        <v>0</v>
      </c>
      <c r="Q108" s="177"/>
      <c r="R108" s="177">
        <f t="shared" si="20"/>
        <v>0</v>
      </c>
      <c r="S108" s="202"/>
      <c r="T108" s="202">
        <f t="shared" si="21"/>
        <v>0</v>
      </c>
      <c r="U108" s="215"/>
      <c r="V108" s="215">
        <f t="shared" si="28"/>
        <v>0</v>
      </c>
      <c r="W108" s="146"/>
      <c r="X108" s="146">
        <f t="shared" si="19"/>
        <v>0</v>
      </c>
      <c r="Y108" s="234"/>
      <c r="Z108" s="233">
        <f t="shared" si="29"/>
        <v>0</v>
      </c>
      <c r="AA108" s="245"/>
      <c r="AB108" s="245">
        <f t="shared" si="22"/>
        <v>0</v>
      </c>
      <c r="AC108" s="259"/>
      <c r="AD108" s="259">
        <f t="shared" si="23"/>
        <v>0</v>
      </c>
      <c r="AE108" s="273"/>
      <c r="AF108" s="273">
        <f t="shared" si="24"/>
        <v>0</v>
      </c>
      <c r="AG108" s="287"/>
      <c r="AH108" s="287">
        <f t="shared" si="25"/>
        <v>0</v>
      </c>
      <c r="AI108" s="297"/>
      <c r="AJ108" s="297">
        <f t="shared" si="26"/>
        <v>0</v>
      </c>
      <c r="AK108" s="312"/>
      <c r="AL108" s="312">
        <f t="shared" si="27"/>
        <v>0</v>
      </c>
      <c r="AM108" s="24">
        <f t="shared" si="31"/>
        <v>0</v>
      </c>
      <c r="AN108" s="15">
        <f t="shared" si="31"/>
        <v>0</v>
      </c>
      <c r="AO108" s="23">
        <f t="shared" si="32"/>
        <v>0</v>
      </c>
      <c r="AP108" s="23">
        <f t="shared" si="33"/>
        <v>0</v>
      </c>
      <c r="AQ108" s="20"/>
    </row>
    <row r="109" spans="1:43" s="37" customFormat="1" x14ac:dyDescent="0.35">
      <c r="A109" s="19"/>
      <c r="B109" s="18"/>
      <c r="C109" s="19"/>
      <c r="D109" s="25">
        <v>3</v>
      </c>
      <c r="E109" s="25"/>
      <c r="F109" s="21"/>
      <c r="G109" s="22"/>
      <c r="H109" s="23"/>
      <c r="I109" s="25">
        <v>16</v>
      </c>
      <c r="J109" s="23">
        <f t="shared" si="30"/>
        <v>3</v>
      </c>
      <c r="K109" s="100"/>
      <c r="L109" s="100">
        <f t="shared" si="34"/>
        <v>0</v>
      </c>
      <c r="M109" s="138"/>
      <c r="N109" s="138">
        <f t="shared" si="35"/>
        <v>0</v>
      </c>
      <c r="O109" s="151"/>
      <c r="P109" s="151">
        <f t="shared" si="36"/>
        <v>0</v>
      </c>
      <c r="Q109" s="177"/>
      <c r="R109" s="177">
        <f t="shared" si="20"/>
        <v>0</v>
      </c>
      <c r="S109" s="202"/>
      <c r="T109" s="202">
        <f t="shared" si="21"/>
        <v>0</v>
      </c>
      <c r="U109" s="215"/>
      <c r="V109" s="215">
        <f t="shared" si="28"/>
        <v>0</v>
      </c>
      <c r="W109" s="146"/>
      <c r="X109" s="146">
        <f t="shared" si="19"/>
        <v>0</v>
      </c>
      <c r="Y109" s="234"/>
      <c r="Z109" s="233">
        <f t="shared" si="29"/>
        <v>0</v>
      </c>
      <c r="AA109" s="245"/>
      <c r="AB109" s="245">
        <f t="shared" si="22"/>
        <v>0</v>
      </c>
      <c r="AC109" s="259">
        <v>2</v>
      </c>
      <c r="AD109" s="259">
        <f t="shared" si="23"/>
        <v>32</v>
      </c>
      <c r="AE109" s="273"/>
      <c r="AF109" s="273">
        <f t="shared" si="24"/>
        <v>0</v>
      </c>
      <c r="AG109" s="287"/>
      <c r="AH109" s="287">
        <f t="shared" si="25"/>
        <v>0</v>
      </c>
      <c r="AI109" s="297"/>
      <c r="AJ109" s="297">
        <f t="shared" si="26"/>
        <v>0</v>
      </c>
      <c r="AK109" s="312"/>
      <c r="AL109" s="312">
        <f t="shared" si="27"/>
        <v>0</v>
      </c>
      <c r="AM109" s="24">
        <f t="shared" si="31"/>
        <v>2</v>
      </c>
      <c r="AN109" s="15">
        <f t="shared" si="31"/>
        <v>32</v>
      </c>
      <c r="AO109" s="23">
        <f t="shared" si="32"/>
        <v>1</v>
      </c>
      <c r="AP109" s="23">
        <f t="shared" si="33"/>
        <v>16</v>
      </c>
      <c r="AQ109" s="20"/>
    </row>
    <row r="110" spans="1:43" s="37" customFormat="1" x14ac:dyDescent="0.35">
      <c r="A110" s="19"/>
      <c r="B110" s="18"/>
      <c r="C110" s="19"/>
      <c r="D110" s="25">
        <v>12</v>
      </c>
      <c r="E110" s="25"/>
      <c r="F110" s="21"/>
      <c r="G110" s="22"/>
      <c r="H110" s="23"/>
      <c r="I110" s="25">
        <v>38</v>
      </c>
      <c r="J110" s="23">
        <f t="shared" si="30"/>
        <v>12</v>
      </c>
      <c r="K110" s="100">
        <v>5</v>
      </c>
      <c r="L110" s="100">
        <f t="shared" si="34"/>
        <v>190</v>
      </c>
      <c r="M110" s="138"/>
      <c r="N110" s="138">
        <f t="shared" si="35"/>
        <v>0</v>
      </c>
      <c r="O110" s="151"/>
      <c r="P110" s="151">
        <f t="shared" si="36"/>
        <v>0</v>
      </c>
      <c r="Q110" s="177"/>
      <c r="R110" s="177">
        <f t="shared" si="20"/>
        <v>0</v>
      </c>
      <c r="S110" s="202"/>
      <c r="T110" s="202">
        <f t="shared" si="21"/>
        <v>0</v>
      </c>
      <c r="U110" s="215"/>
      <c r="V110" s="215">
        <f t="shared" si="28"/>
        <v>0</v>
      </c>
      <c r="W110" s="146"/>
      <c r="X110" s="146">
        <f t="shared" si="19"/>
        <v>0</v>
      </c>
      <c r="Y110" s="234"/>
      <c r="Z110" s="233">
        <f t="shared" si="29"/>
        <v>0</v>
      </c>
      <c r="AA110" s="245"/>
      <c r="AB110" s="245">
        <f t="shared" si="22"/>
        <v>0</v>
      </c>
      <c r="AC110" s="259"/>
      <c r="AD110" s="259">
        <f t="shared" si="23"/>
        <v>0</v>
      </c>
      <c r="AE110" s="273"/>
      <c r="AF110" s="273">
        <f t="shared" si="24"/>
        <v>0</v>
      </c>
      <c r="AG110" s="287"/>
      <c r="AH110" s="287">
        <f t="shared" si="25"/>
        <v>0</v>
      </c>
      <c r="AI110" s="297"/>
      <c r="AJ110" s="297">
        <f t="shared" si="26"/>
        <v>0</v>
      </c>
      <c r="AK110" s="312"/>
      <c r="AL110" s="312">
        <f t="shared" si="27"/>
        <v>0</v>
      </c>
      <c r="AM110" s="24">
        <f t="shared" ref="AM110:AN143" si="37">K110+M110+O110+Q110+S110+U110+W110+Y110+AA110+AC110+AE110+AG110+AI110+AK110</f>
        <v>5</v>
      </c>
      <c r="AN110" s="15">
        <f t="shared" si="37"/>
        <v>190</v>
      </c>
      <c r="AO110" s="23">
        <f t="shared" si="32"/>
        <v>7</v>
      </c>
      <c r="AP110" s="23">
        <f t="shared" si="33"/>
        <v>266</v>
      </c>
      <c r="AQ110" s="20"/>
    </row>
    <row r="111" spans="1:43" s="37" customFormat="1" x14ac:dyDescent="0.35">
      <c r="A111" s="17">
        <v>42</v>
      </c>
      <c r="B111" s="18" t="s">
        <v>75</v>
      </c>
      <c r="C111" s="19" t="s">
        <v>68</v>
      </c>
      <c r="D111" s="20"/>
      <c r="E111" s="20"/>
      <c r="F111" s="21"/>
      <c r="G111" s="22"/>
      <c r="H111" s="23"/>
      <c r="I111" s="20"/>
      <c r="J111" s="23">
        <f t="shared" si="30"/>
        <v>0</v>
      </c>
      <c r="K111" s="100"/>
      <c r="L111" s="100">
        <f t="shared" si="34"/>
        <v>0</v>
      </c>
      <c r="M111" s="138"/>
      <c r="N111" s="138">
        <f t="shared" si="35"/>
        <v>0</v>
      </c>
      <c r="O111" s="151"/>
      <c r="P111" s="151">
        <f t="shared" si="36"/>
        <v>0</v>
      </c>
      <c r="Q111" s="177"/>
      <c r="R111" s="177">
        <f t="shared" si="20"/>
        <v>0</v>
      </c>
      <c r="S111" s="202"/>
      <c r="T111" s="202">
        <f t="shared" si="21"/>
        <v>0</v>
      </c>
      <c r="U111" s="215"/>
      <c r="V111" s="215">
        <f t="shared" si="28"/>
        <v>0</v>
      </c>
      <c r="W111" s="146"/>
      <c r="X111" s="146">
        <f t="shared" si="19"/>
        <v>0</v>
      </c>
      <c r="Y111" s="234"/>
      <c r="Z111" s="233">
        <f t="shared" si="29"/>
        <v>0</v>
      </c>
      <c r="AA111" s="245"/>
      <c r="AB111" s="245">
        <f t="shared" si="22"/>
        <v>0</v>
      </c>
      <c r="AC111" s="259"/>
      <c r="AD111" s="259">
        <f t="shared" si="23"/>
        <v>0</v>
      </c>
      <c r="AE111" s="273"/>
      <c r="AF111" s="273">
        <f t="shared" si="24"/>
        <v>0</v>
      </c>
      <c r="AG111" s="287"/>
      <c r="AH111" s="287">
        <f t="shared" si="25"/>
        <v>0</v>
      </c>
      <c r="AI111" s="297"/>
      <c r="AJ111" s="297">
        <f t="shared" si="26"/>
        <v>0</v>
      </c>
      <c r="AK111" s="312"/>
      <c r="AL111" s="312">
        <f t="shared" si="27"/>
        <v>0</v>
      </c>
      <c r="AM111" s="24">
        <f t="shared" si="37"/>
        <v>0</v>
      </c>
      <c r="AN111" s="15">
        <f t="shared" si="37"/>
        <v>0</v>
      </c>
      <c r="AO111" s="23">
        <f t="shared" si="32"/>
        <v>0</v>
      </c>
      <c r="AP111" s="23">
        <f t="shared" si="33"/>
        <v>0</v>
      </c>
      <c r="AQ111" s="20"/>
    </row>
    <row r="112" spans="1:43" s="37" customFormat="1" x14ac:dyDescent="0.35">
      <c r="A112" s="19"/>
      <c r="B112" s="18"/>
      <c r="C112" s="19"/>
      <c r="D112" s="25">
        <v>0</v>
      </c>
      <c r="E112" s="25"/>
      <c r="F112" s="21"/>
      <c r="G112" s="22"/>
      <c r="H112" s="23"/>
      <c r="I112" s="25">
        <v>30</v>
      </c>
      <c r="J112" s="23">
        <f t="shared" si="30"/>
        <v>0</v>
      </c>
      <c r="K112" s="100"/>
      <c r="L112" s="100">
        <f t="shared" si="34"/>
        <v>0</v>
      </c>
      <c r="M112" s="138"/>
      <c r="N112" s="138">
        <f t="shared" si="35"/>
        <v>0</v>
      </c>
      <c r="O112" s="151"/>
      <c r="P112" s="151">
        <f t="shared" si="36"/>
        <v>0</v>
      </c>
      <c r="Q112" s="177"/>
      <c r="R112" s="177">
        <f t="shared" si="20"/>
        <v>0</v>
      </c>
      <c r="S112" s="202"/>
      <c r="T112" s="202">
        <f t="shared" si="21"/>
        <v>0</v>
      </c>
      <c r="U112" s="215"/>
      <c r="V112" s="215">
        <f t="shared" si="28"/>
        <v>0</v>
      </c>
      <c r="W112" s="146"/>
      <c r="X112" s="146">
        <f t="shared" si="19"/>
        <v>0</v>
      </c>
      <c r="Y112" s="234"/>
      <c r="Z112" s="233">
        <f t="shared" si="29"/>
        <v>0</v>
      </c>
      <c r="AA112" s="245"/>
      <c r="AB112" s="245">
        <f t="shared" si="22"/>
        <v>0</v>
      </c>
      <c r="AC112" s="259"/>
      <c r="AD112" s="259">
        <f t="shared" si="23"/>
        <v>0</v>
      </c>
      <c r="AE112" s="273"/>
      <c r="AF112" s="273">
        <f t="shared" si="24"/>
        <v>0</v>
      </c>
      <c r="AG112" s="287"/>
      <c r="AH112" s="287">
        <f t="shared" si="25"/>
        <v>0</v>
      </c>
      <c r="AI112" s="297"/>
      <c r="AJ112" s="297">
        <f t="shared" si="26"/>
        <v>0</v>
      </c>
      <c r="AK112" s="312"/>
      <c r="AL112" s="312">
        <f t="shared" si="27"/>
        <v>0</v>
      </c>
      <c r="AM112" s="24">
        <f t="shared" si="37"/>
        <v>0</v>
      </c>
      <c r="AN112" s="15">
        <f t="shared" si="37"/>
        <v>0</v>
      </c>
      <c r="AO112" s="23">
        <f t="shared" si="32"/>
        <v>0</v>
      </c>
      <c r="AP112" s="23">
        <f t="shared" si="33"/>
        <v>0</v>
      </c>
      <c r="AQ112" s="20"/>
    </row>
    <row r="113" spans="1:43" s="37" customFormat="1" x14ac:dyDescent="0.35">
      <c r="A113" s="19"/>
      <c r="B113" s="18"/>
      <c r="C113" s="19"/>
      <c r="D113" s="25">
        <v>10</v>
      </c>
      <c r="E113" s="25"/>
      <c r="F113" s="21"/>
      <c r="G113" s="22"/>
      <c r="H113" s="23"/>
      <c r="I113" s="25">
        <v>22</v>
      </c>
      <c r="J113" s="23">
        <f t="shared" si="30"/>
        <v>10</v>
      </c>
      <c r="K113" s="100"/>
      <c r="L113" s="100">
        <f t="shared" si="34"/>
        <v>0</v>
      </c>
      <c r="M113" s="138">
        <v>0</v>
      </c>
      <c r="N113" s="138">
        <f t="shared" si="35"/>
        <v>0</v>
      </c>
      <c r="O113" s="151">
        <f>1</f>
        <v>1</v>
      </c>
      <c r="P113" s="151">
        <f t="shared" si="36"/>
        <v>22</v>
      </c>
      <c r="Q113" s="177"/>
      <c r="R113" s="177">
        <f t="shared" si="20"/>
        <v>0</v>
      </c>
      <c r="S113" s="202"/>
      <c r="T113" s="202">
        <f t="shared" si="21"/>
        <v>0</v>
      </c>
      <c r="U113" s="215"/>
      <c r="V113" s="215">
        <f t="shared" si="28"/>
        <v>0</v>
      </c>
      <c r="W113" s="146">
        <v>2</v>
      </c>
      <c r="X113" s="146">
        <f t="shared" si="19"/>
        <v>44</v>
      </c>
      <c r="Y113" s="234"/>
      <c r="Z113" s="233">
        <f t="shared" si="29"/>
        <v>0</v>
      </c>
      <c r="AA113" s="245">
        <v>3</v>
      </c>
      <c r="AB113" s="245">
        <f t="shared" si="22"/>
        <v>66</v>
      </c>
      <c r="AC113" s="259">
        <v>1</v>
      </c>
      <c r="AD113" s="259">
        <f t="shared" si="23"/>
        <v>22</v>
      </c>
      <c r="AE113" s="273"/>
      <c r="AF113" s="273">
        <f t="shared" si="24"/>
        <v>0</v>
      </c>
      <c r="AG113" s="287">
        <v>3</v>
      </c>
      <c r="AH113" s="287">
        <f t="shared" si="25"/>
        <v>66</v>
      </c>
      <c r="AI113" s="297"/>
      <c r="AJ113" s="297">
        <f t="shared" si="26"/>
        <v>0</v>
      </c>
      <c r="AK113" s="312"/>
      <c r="AL113" s="312">
        <f t="shared" si="27"/>
        <v>0</v>
      </c>
      <c r="AM113" s="24">
        <f t="shared" si="37"/>
        <v>10</v>
      </c>
      <c r="AN113" s="15">
        <f t="shared" si="37"/>
        <v>220</v>
      </c>
      <c r="AO113" s="23">
        <f t="shared" si="32"/>
        <v>0</v>
      </c>
      <c r="AP113" s="23">
        <f t="shared" si="33"/>
        <v>0</v>
      </c>
      <c r="AQ113" s="20"/>
    </row>
    <row r="114" spans="1:43" s="37" customFormat="1" x14ac:dyDescent="0.35">
      <c r="A114" s="19"/>
      <c r="B114" s="18"/>
      <c r="C114" s="19"/>
      <c r="D114" s="25">
        <v>0</v>
      </c>
      <c r="E114" s="25"/>
      <c r="F114" s="21"/>
      <c r="G114" s="22"/>
      <c r="H114" s="23"/>
      <c r="I114" s="25">
        <v>22</v>
      </c>
      <c r="J114" s="23">
        <f t="shared" si="30"/>
        <v>0</v>
      </c>
      <c r="K114" s="100"/>
      <c r="L114" s="100">
        <f t="shared" si="34"/>
        <v>0</v>
      </c>
      <c r="M114" s="138"/>
      <c r="N114" s="138">
        <f t="shared" si="35"/>
        <v>0</v>
      </c>
      <c r="O114" s="151"/>
      <c r="P114" s="151">
        <f t="shared" si="36"/>
        <v>0</v>
      </c>
      <c r="Q114" s="177"/>
      <c r="R114" s="177">
        <f t="shared" si="20"/>
        <v>0</v>
      </c>
      <c r="S114" s="202"/>
      <c r="T114" s="202">
        <f t="shared" si="21"/>
        <v>0</v>
      </c>
      <c r="U114" s="215"/>
      <c r="V114" s="215">
        <f t="shared" si="28"/>
        <v>0</v>
      </c>
      <c r="W114" s="146"/>
      <c r="X114" s="146">
        <f t="shared" si="19"/>
        <v>0</v>
      </c>
      <c r="Y114" s="234"/>
      <c r="Z114" s="233">
        <f t="shared" si="29"/>
        <v>0</v>
      </c>
      <c r="AA114" s="245"/>
      <c r="AB114" s="245">
        <f t="shared" si="22"/>
        <v>0</v>
      </c>
      <c r="AC114" s="259"/>
      <c r="AD114" s="259">
        <f t="shared" si="23"/>
        <v>0</v>
      </c>
      <c r="AE114" s="273"/>
      <c r="AF114" s="273">
        <f t="shared" si="24"/>
        <v>0</v>
      </c>
      <c r="AG114" s="287"/>
      <c r="AH114" s="287">
        <f t="shared" si="25"/>
        <v>0</v>
      </c>
      <c r="AI114" s="297"/>
      <c r="AJ114" s="297">
        <f t="shared" si="26"/>
        <v>0</v>
      </c>
      <c r="AK114" s="312"/>
      <c r="AL114" s="312">
        <f t="shared" si="27"/>
        <v>0</v>
      </c>
      <c r="AM114" s="24">
        <f t="shared" si="37"/>
        <v>0</v>
      </c>
      <c r="AN114" s="15">
        <f t="shared" si="37"/>
        <v>0</v>
      </c>
      <c r="AO114" s="23">
        <f t="shared" si="32"/>
        <v>0</v>
      </c>
      <c r="AP114" s="23">
        <f t="shared" si="33"/>
        <v>0</v>
      </c>
      <c r="AQ114" s="20"/>
    </row>
    <row r="115" spans="1:43" s="37" customFormat="1" x14ac:dyDescent="0.35">
      <c r="A115" s="17">
        <v>43</v>
      </c>
      <c r="B115" s="18" t="s">
        <v>76</v>
      </c>
      <c r="C115" s="19" t="s">
        <v>68</v>
      </c>
      <c r="D115" s="20"/>
      <c r="E115" s="20"/>
      <c r="F115" s="21"/>
      <c r="G115" s="22"/>
      <c r="H115" s="23"/>
      <c r="I115" s="20"/>
      <c r="J115" s="23">
        <f t="shared" si="30"/>
        <v>0</v>
      </c>
      <c r="K115" s="100"/>
      <c r="L115" s="100">
        <f t="shared" si="34"/>
        <v>0</v>
      </c>
      <c r="M115" s="138"/>
      <c r="N115" s="138">
        <f t="shared" si="35"/>
        <v>0</v>
      </c>
      <c r="O115" s="151"/>
      <c r="P115" s="151">
        <f t="shared" si="36"/>
        <v>0</v>
      </c>
      <c r="Q115" s="177"/>
      <c r="R115" s="177">
        <f t="shared" si="20"/>
        <v>0</v>
      </c>
      <c r="S115" s="202"/>
      <c r="T115" s="202">
        <f t="shared" si="21"/>
        <v>0</v>
      </c>
      <c r="U115" s="215"/>
      <c r="V115" s="215">
        <f t="shared" si="28"/>
        <v>0</v>
      </c>
      <c r="W115" s="146"/>
      <c r="X115" s="146">
        <f t="shared" si="19"/>
        <v>0</v>
      </c>
      <c r="Y115" s="234"/>
      <c r="Z115" s="233">
        <f t="shared" si="29"/>
        <v>0</v>
      </c>
      <c r="AA115" s="245"/>
      <c r="AB115" s="245">
        <f t="shared" si="22"/>
        <v>0</v>
      </c>
      <c r="AC115" s="259"/>
      <c r="AD115" s="259">
        <f t="shared" si="23"/>
        <v>0</v>
      </c>
      <c r="AE115" s="273"/>
      <c r="AF115" s="273">
        <f t="shared" si="24"/>
        <v>0</v>
      </c>
      <c r="AG115" s="287"/>
      <c r="AH115" s="287">
        <f t="shared" si="25"/>
        <v>0</v>
      </c>
      <c r="AI115" s="297"/>
      <c r="AJ115" s="297">
        <f t="shared" si="26"/>
        <v>0</v>
      </c>
      <c r="AK115" s="312"/>
      <c r="AL115" s="312">
        <f t="shared" si="27"/>
        <v>0</v>
      </c>
      <c r="AM115" s="24">
        <f t="shared" si="37"/>
        <v>0</v>
      </c>
      <c r="AN115" s="15">
        <f t="shared" si="37"/>
        <v>0</v>
      </c>
      <c r="AO115" s="23">
        <f t="shared" si="32"/>
        <v>0</v>
      </c>
      <c r="AP115" s="23">
        <f t="shared" si="33"/>
        <v>0</v>
      </c>
      <c r="AQ115" s="20"/>
    </row>
    <row r="116" spans="1:43" s="37" customFormat="1" x14ac:dyDescent="0.35">
      <c r="A116" s="19"/>
      <c r="B116" s="18"/>
      <c r="C116" s="19"/>
      <c r="D116" s="25">
        <v>0</v>
      </c>
      <c r="E116" s="25"/>
      <c r="F116" s="21"/>
      <c r="G116" s="22"/>
      <c r="H116" s="23"/>
      <c r="I116" s="25">
        <v>30</v>
      </c>
      <c r="J116" s="23">
        <f t="shared" si="30"/>
        <v>0</v>
      </c>
      <c r="K116" s="100"/>
      <c r="L116" s="100">
        <f t="shared" si="34"/>
        <v>0</v>
      </c>
      <c r="M116" s="138"/>
      <c r="N116" s="138">
        <f t="shared" si="35"/>
        <v>0</v>
      </c>
      <c r="O116" s="151"/>
      <c r="P116" s="151">
        <f t="shared" si="36"/>
        <v>0</v>
      </c>
      <c r="Q116" s="177"/>
      <c r="R116" s="177">
        <f t="shared" si="20"/>
        <v>0</v>
      </c>
      <c r="S116" s="202"/>
      <c r="T116" s="202">
        <f t="shared" si="21"/>
        <v>0</v>
      </c>
      <c r="U116" s="215"/>
      <c r="V116" s="215">
        <f t="shared" si="28"/>
        <v>0</v>
      </c>
      <c r="W116" s="146"/>
      <c r="X116" s="146">
        <f t="shared" si="19"/>
        <v>0</v>
      </c>
      <c r="Y116" s="234"/>
      <c r="Z116" s="233">
        <f t="shared" si="29"/>
        <v>0</v>
      </c>
      <c r="AA116" s="245"/>
      <c r="AB116" s="245">
        <f t="shared" si="22"/>
        <v>0</v>
      </c>
      <c r="AC116" s="259"/>
      <c r="AD116" s="259">
        <f t="shared" si="23"/>
        <v>0</v>
      </c>
      <c r="AE116" s="273"/>
      <c r="AF116" s="273">
        <f t="shared" si="24"/>
        <v>0</v>
      </c>
      <c r="AG116" s="287"/>
      <c r="AH116" s="287">
        <f t="shared" si="25"/>
        <v>0</v>
      </c>
      <c r="AI116" s="297"/>
      <c r="AJ116" s="297">
        <f t="shared" si="26"/>
        <v>0</v>
      </c>
      <c r="AK116" s="312"/>
      <c r="AL116" s="312">
        <f t="shared" si="27"/>
        <v>0</v>
      </c>
      <c r="AM116" s="24">
        <f t="shared" si="37"/>
        <v>0</v>
      </c>
      <c r="AN116" s="15">
        <f t="shared" si="37"/>
        <v>0</v>
      </c>
      <c r="AO116" s="23">
        <f t="shared" si="32"/>
        <v>0</v>
      </c>
      <c r="AP116" s="23">
        <f t="shared" si="33"/>
        <v>0</v>
      </c>
      <c r="AQ116" s="20"/>
    </row>
    <row r="117" spans="1:43" s="37" customFormat="1" x14ac:dyDescent="0.35">
      <c r="A117" s="19"/>
      <c r="B117" s="18"/>
      <c r="C117" s="19"/>
      <c r="D117" s="25">
        <v>0</v>
      </c>
      <c r="E117" s="25"/>
      <c r="F117" s="21"/>
      <c r="G117" s="22"/>
      <c r="H117" s="23"/>
      <c r="I117" s="25">
        <v>30</v>
      </c>
      <c r="J117" s="23">
        <f t="shared" si="30"/>
        <v>0</v>
      </c>
      <c r="K117" s="100"/>
      <c r="L117" s="100">
        <f t="shared" si="34"/>
        <v>0</v>
      </c>
      <c r="M117" s="138"/>
      <c r="N117" s="138">
        <f t="shared" si="35"/>
        <v>0</v>
      </c>
      <c r="O117" s="151"/>
      <c r="P117" s="151">
        <f t="shared" si="36"/>
        <v>0</v>
      </c>
      <c r="Q117" s="177"/>
      <c r="R117" s="177">
        <f t="shared" si="20"/>
        <v>0</v>
      </c>
      <c r="S117" s="202"/>
      <c r="T117" s="202">
        <f t="shared" si="21"/>
        <v>0</v>
      </c>
      <c r="U117" s="215"/>
      <c r="V117" s="215">
        <f t="shared" si="28"/>
        <v>0</v>
      </c>
      <c r="W117" s="146"/>
      <c r="X117" s="146">
        <f t="shared" si="19"/>
        <v>0</v>
      </c>
      <c r="Y117" s="234"/>
      <c r="Z117" s="233">
        <f t="shared" si="29"/>
        <v>0</v>
      </c>
      <c r="AA117" s="245"/>
      <c r="AB117" s="245">
        <f t="shared" si="22"/>
        <v>0</v>
      </c>
      <c r="AC117" s="259"/>
      <c r="AD117" s="259">
        <f t="shared" si="23"/>
        <v>0</v>
      </c>
      <c r="AE117" s="273"/>
      <c r="AF117" s="273">
        <f t="shared" si="24"/>
        <v>0</v>
      </c>
      <c r="AG117" s="287"/>
      <c r="AH117" s="287">
        <f t="shared" si="25"/>
        <v>0</v>
      </c>
      <c r="AI117" s="297"/>
      <c r="AJ117" s="297">
        <f t="shared" si="26"/>
        <v>0</v>
      </c>
      <c r="AK117" s="312"/>
      <c r="AL117" s="312">
        <f t="shared" si="27"/>
        <v>0</v>
      </c>
      <c r="AM117" s="24">
        <f t="shared" si="37"/>
        <v>0</v>
      </c>
      <c r="AN117" s="15">
        <f t="shared" si="37"/>
        <v>0</v>
      </c>
      <c r="AO117" s="23">
        <f t="shared" si="32"/>
        <v>0</v>
      </c>
      <c r="AP117" s="23">
        <f t="shared" si="33"/>
        <v>0</v>
      </c>
      <c r="AQ117" s="20"/>
    </row>
    <row r="118" spans="1:43" s="37" customFormat="1" x14ac:dyDescent="0.35">
      <c r="A118" s="19"/>
      <c r="B118" s="18"/>
      <c r="C118" s="19"/>
      <c r="D118" s="25">
        <v>20</v>
      </c>
      <c r="E118" s="25"/>
      <c r="F118" s="21"/>
      <c r="G118" s="22"/>
      <c r="H118" s="23"/>
      <c r="I118" s="25">
        <v>30</v>
      </c>
      <c r="J118" s="23">
        <f t="shared" si="30"/>
        <v>20</v>
      </c>
      <c r="K118" s="100"/>
      <c r="L118" s="100">
        <f t="shared" si="34"/>
        <v>0</v>
      </c>
      <c r="M118" s="138">
        <v>5</v>
      </c>
      <c r="N118" s="138">
        <f t="shared" si="35"/>
        <v>150</v>
      </c>
      <c r="O118" s="151"/>
      <c r="P118" s="151">
        <f t="shared" si="36"/>
        <v>0</v>
      </c>
      <c r="Q118" s="177"/>
      <c r="R118" s="177">
        <f t="shared" si="20"/>
        <v>0</v>
      </c>
      <c r="S118" s="202"/>
      <c r="T118" s="202">
        <f t="shared" si="21"/>
        <v>0</v>
      </c>
      <c r="U118" s="215"/>
      <c r="V118" s="215">
        <f t="shared" si="28"/>
        <v>0</v>
      </c>
      <c r="W118" s="146"/>
      <c r="X118" s="146">
        <f t="shared" si="19"/>
        <v>0</v>
      </c>
      <c r="Y118" s="234"/>
      <c r="Z118" s="233">
        <f t="shared" si="29"/>
        <v>0</v>
      </c>
      <c r="AA118" s="245"/>
      <c r="AB118" s="245">
        <f t="shared" si="22"/>
        <v>0</v>
      </c>
      <c r="AC118" s="259"/>
      <c r="AD118" s="259">
        <f t="shared" si="23"/>
        <v>0</v>
      </c>
      <c r="AE118" s="273"/>
      <c r="AF118" s="273">
        <f t="shared" si="24"/>
        <v>0</v>
      </c>
      <c r="AG118" s="287"/>
      <c r="AH118" s="287">
        <f t="shared" si="25"/>
        <v>0</v>
      </c>
      <c r="AI118" s="297">
        <v>12</v>
      </c>
      <c r="AJ118" s="297">
        <f t="shared" si="26"/>
        <v>360</v>
      </c>
      <c r="AK118" s="312">
        <v>3</v>
      </c>
      <c r="AL118" s="312">
        <f t="shared" si="27"/>
        <v>90</v>
      </c>
      <c r="AM118" s="24">
        <f t="shared" si="37"/>
        <v>20</v>
      </c>
      <c r="AN118" s="15">
        <f t="shared" si="37"/>
        <v>600</v>
      </c>
      <c r="AO118" s="23">
        <f t="shared" si="32"/>
        <v>0</v>
      </c>
      <c r="AP118" s="23">
        <f t="shared" si="33"/>
        <v>0</v>
      </c>
      <c r="AQ118" s="20"/>
    </row>
    <row r="119" spans="1:43" s="37" customFormat="1" x14ac:dyDescent="0.35">
      <c r="A119" s="19"/>
      <c r="B119" s="18"/>
      <c r="C119" s="19"/>
      <c r="D119" s="25"/>
      <c r="E119" s="25" t="s">
        <v>38</v>
      </c>
      <c r="F119" s="21">
        <v>6561</v>
      </c>
      <c r="G119" s="22">
        <v>243811</v>
      </c>
      <c r="H119" s="23">
        <v>10</v>
      </c>
      <c r="I119" s="25">
        <v>14</v>
      </c>
      <c r="J119" s="23">
        <f t="shared" si="30"/>
        <v>10</v>
      </c>
      <c r="K119" s="100"/>
      <c r="L119" s="100">
        <f t="shared" si="34"/>
        <v>0</v>
      </c>
      <c r="M119" s="138">
        <v>10</v>
      </c>
      <c r="N119" s="138">
        <f t="shared" si="35"/>
        <v>140</v>
      </c>
      <c r="O119" s="151"/>
      <c r="P119" s="151">
        <f t="shared" si="36"/>
        <v>0</v>
      </c>
      <c r="Q119" s="177"/>
      <c r="R119" s="177">
        <f t="shared" si="20"/>
        <v>0</v>
      </c>
      <c r="S119" s="202"/>
      <c r="T119" s="202">
        <f t="shared" si="21"/>
        <v>0</v>
      </c>
      <c r="U119" s="215"/>
      <c r="V119" s="215">
        <f t="shared" si="28"/>
        <v>0</v>
      </c>
      <c r="W119" s="146"/>
      <c r="X119" s="146">
        <f t="shared" si="19"/>
        <v>0</v>
      </c>
      <c r="Y119" s="234"/>
      <c r="Z119" s="233">
        <f t="shared" si="29"/>
        <v>0</v>
      </c>
      <c r="AA119" s="245"/>
      <c r="AB119" s="245">
        <f t="shared" si="22"/>
        <v>0</v>
      </c>
      <c r="AC119" s="259"/>
      <c r="AD119" s="259">
        <f t="shared" si="23"/>
        <v>0</v>
      </c>
      <c r="AE119" s="273"/>
      <c r="AF119" s="273">
        <f t="shared" si="24"/>
        <v>0</v>
      </c>
      <c r="AG119" s="287"/>
      <c r="AH119" s="287">
        <f t="shared" si="25"/>
        <v>0</v>
      </c>
      <c r="AI119" s="297"/>
      <c r="AJ119" s="297">
        <f t="shared" si="26"/>
        <v>0</v>
      </c>
      <c r="AK119" s="312"/>
      <c r="AL119" s="312">
        <f t="shared" si="27"/>
        <v>0</v>
      </c>
      <c r="AM119" s="24">
        <f t="shared" si="37"/>
        <v>10</v>
      </c>
      <c r="AN119" s="15">
        <f t="shared" si="37"/>
        <v>140</v>
      </c>
      <c r="AO119" s="23">
        <f t="shared" si="32"/>
        <v>0</v>
      </c>
      <c r="AP119" s="23">
        <f t="shared" si="33"/>
        <v>0</v>
      </c>
      <c r="AQ119" s="20"/>
    </row>
    <row r="120" spans="1:43" s="37" customFormat="1" x14ac:dyDescent="0.35">
      <c r="A120" s="19"/>
      <c r="B120" s="18"/>
      <c r="C120" s="19"/>
      <c r="D120" s="25"/>
      <c r="E120" s="25" t="s">
        <v>38</v>
      </c>
      <c r="F120" s="21">
        <v>8727</v>
      </c>
      <c r="G120" s="22">
        <v>243858</v>
      </c>
      <c r="H120" s="23">
        <v>80</v>
      </c>
      <c r="I120" s="25">
        <v>30</v>
      </c>
      <c r="J120" s="23">
        <f t="shared" si="30"/>
        <v>80</v>
      </c>
      <c r="K120" s="100">
        <v>32</v>
      </c>
      <c r="L120" s="100">
        <f t="shared" si="34"/>
        <v>960</v>
      </c>
      <c r="M120" s="138">
        <v>18</v>
      </c>
      <c r="N120" s="138">
        <f t="shared" si="35"/>
        <v>540</v>
      </c>
      <c r="O120" s="151"/>
      <c r="P120" s="151">
        <f t="shared" si="36"/>
        <v>0</v>
      </c>
      <c r="Q120" s="177"/>
      <c r="R120" s="177">
        <f t="shared" si="20"/>
        <v>0</v>
      </c>
      <c r="S120" s="202"/>
      <c r="T120" s="202">
        <f t="shared" si="21"/>
        <v>0</v>
      </c>
      <c r="U120" s="215"/>
      <c r="V120" s="215">
        <f t="shared" si="28"/>
        <v>0</v>
      </c>
      <c r="W120" s="146"/>
      <c r="X120" s="146">
        <f t="shared" si="19"/>
        <v>0</v>
      </c>
      <c r="Y120" s="234"/>
      <c r="Z120" s="233">
        <f t="shared" si="29"/>
        <v>0</v>
      </c>
      <c r="AA120" s="245"/>
      <c r="AB120" s="245">
        <f t="shared" si="22"/>
        <v>0</v>
      </c>
      <c r="AC120" s="259"/>
      <c r="AD120" s="259">
        <f t="shared" si="23"/>
        <v>0</v>
      </c>
      <c r="AE120" s="273"/>
      <c r="AF120" s="273">
        <f t="shared" si="24"/>
        <v>0</v>
      </c>
      <c r="AG120" s="287">
        <v>7</v>
      </c>
      <c r="AH120" s="287">
        <f t="shared" si="25"/>
        <v>210</v>
      </c>
      <c r="AI120" s="297"/>
      <c r="AJ120" s="297">
        <f t="shared" si="26"/>
        <v>0</v>
      </c>
      <c r="AK120" s="312"/>
      <c r="AL120" s="312">
        <f t="shared" si="27"/>
        <v>0</v>
      </c>
      <c r="AM120" s="24">
        <f t="shared" si="37"/>
        <v>57</v>
      </c>
      <c r="AN120" s="15">
        <f t="shared" si="37"/>
        <v>1710</v>
      </c>
      <c r="AO120" s="23">
        <f t="shared" si="32"/>
        <v>23</v>
      </c>
      <c r="AP120" s="23">
        <f t="shared" si="33"/>
        <v>690</v>
      </c>
      <c r="AQ120" s="20"/>
    </row>
    <row r="121" spans="1:43" s="37" customFormat="1" x14ac:dyDescent="0.35">
      <c r="A121" s="17">
        <v>44</v>
      </c>
      <c r="B121" s="18" t="s">
        <v>77</v>
      </c>
      <c r="C121" s="19" t="s">
        <v>31</v>
      </c>
      <c r="D121" s="20"/>
      <c r="E121" s="20"/>
      <c r="F121" s="21"/>
      <c r="G121" s="22"/>
      <c r="H121" s="23"/>
      <c r="I121" s="20"/>
      <c r="J121" s="23">
        <f t="shared" si="30"/>
        <v>0</v>
      </c>
      <c r="K121" s="100"/>
      <c r="L121" s="100">
        <f t="shared" si="34"/>
        <v>0</v>
      </c>
      <c r="M121" s="138"/>
      <c r="N121" s="138">
        <f t="shared" si="35"/>
        <v>0</v>
      </c>
      <c r="O121" s="151"/>
      <c r="P121" s="151">
        <f t="shared" si="36"/>
        <v>0</v>
      </c>
      <c r="Q121" s="177"/>
      <c r="R121" s="177">
        <f t="shared" si="20"/>
        <v>0</v>
      </c>
      <c r="S121" s="202"/>
      <c r="T121" s="202">
        <f t="shared" si="21"/>
        <v>0</v>
      </c>
      <c r="U121" s="215"/>
      <c r="V121" s="215">
        <f t="shared" si="28"/>
        <v>0</v>
      </c>
      <c r="W121" s="146"/>
      <c r="X121" s="146">
        <f t="shared" si="19"/>
        <v>0</v>
      </c>
      <c r="Y121" s="234"/>
      <c r="Z121" s="233">
        <f t="shared" si="29"/>
        <v>0</v>
      </c>
      <c r="AA121" s="245"/>
      <c r="AB121" s="245">
        <f t="shared" si="22"/>
        <v>0</v>
      </c>
      <c r="AC121" s="259"/>
      <c r="AD121" s="259">
        <f t="shared" si="23"/>
        <v>0</v>
      </c>
      <c r="AE121" s="273"/>
      <c r="AF121" s="273">
        <f t="shared" si="24"/>
        <v>0</v>
      </c>
      <c r="AG121" s="287"/>
      <c r="AH121" s="287">
        <f t="shared" si="25"/>
        <v>0</v>
      </c>
      <c r="AI121" s="297"/>
      <c r="AJ121" s="297">
        <f t="shared" si="26"/>
        <v>0</v>
      </c>
      <c r="AK121" s="312"/>
      <c r="AL121" s="312">
        <f t="shared" si="27"/>
        <v>0</v>
      </c>
      <c r="AM121" s="24">
        <f t="shared" si="37"/>
        <v>0</v>
      </c>
      <c r="AN121" s="15">
        <f t="shared" si="37"/>
        <v>0</v>
      </c>
      <c r="AO121" s="23">
        <f t="shared" si="32"/>
        <v>0</v>
      </c>
      <c r="AP121" s="23">
        <f t="shared" si="33"/>
        <v>0</v>
      </c>
      <c r="AQ121" s="20"/>
    </row>
    <row r="122" spans="1:43" s="37" customFormat="1" x14ac:dyDescent="0.35">
      <c r="A122" s="19"/>
      <c r="B122" s="18"/>
      <c r="C122" s="19"/>
      <c r="D122" s="25">
        <v>5</v>
      </c>
      <c r="E122" s="25"/>
      <c r="F122" s="21"/>
      <c r="G122" s="22"/>
      <c r="H122" s="23"/>
      <c r="I122" s="25">
        <v>50</v>
      </c>
      <c r="J122" s="23">
        <f t="shared" si="30"/>
        <v>5</v>
      </c>
      <c r="K122" s="100"/>
      <c r="L122" s="100">
        <f t="shared" si="34"/>
        <v>0</v>
      </c>
      <c r="M122" s="138"/>
      <c r="N122" s="138">
        <f t="shared" si="35"/>
        <v>0</v>
      </c>
      <c r="O122" s="151"/>
      <c r="P122" s="151">
        <f t="shared" si="36"/>
        <v>0</v>
      </c>
      <c r="Q122" s="177"/>
      <c r="R122" s="177">
        <f t="shared" si="20"/>
        <v>0</v>
      </c>
      <c r="S122" s="202"/>
      <c r="T122" s="202">
        <f t="shared" si="21"/>
        <v>0</v>
      </c>
      <c r="U122" s="215"/>
      <c r="V122" s="215">
        <f t="shared" si="28"/>
        <v>0</v>
      </c>
      <c r="W122" s="146"/>
      <c r="X122" s="146">
        <f t="shared" si="19"/>
        <v>0</v>
      </c>
      <c r="Y122" s="234"/>
      <c r="Z122" s="233">
        <f t="shared" si="29"/>
        <v>0</v>
      </c>
      <c r="AA122" s="245"/>
      <c r="AB122" s="245">
        <f t="shared" si="22"/>
        <v>0</v>
      </c>
      <c r="AC122" s="259"/>
      <c r="AD122" s="259">
        <f t="shared" si="23"/>
        <v>0</v>
      </c>
      <c r="AE122" s="273"/>
      <c r="AF122" s="273">
        <f t="shared" si="24"/>
        <v>0</v>
      </c>
      <c r="AG122" s="287"/>
      <c r="AH122" s="287">
        <f t="shared" si="25"/>
        <v>0</v>
      </c>
      <c r="AI122" s="297"/>
      <c r="AJ122" s="297">
        <f t="shared" si="26"/>
        <v>0</v>
      </c>
      <c r="AK122" s="312"/>
      <c r="AL122" s="312">
        <f t="shared" si="27"/>
        <v>0</v>
      </c>
      <c r="AM122" s="24">
        <f t="shared" si="37"/>
        <v>0</v>
      </c>
      <c r="AN122" s="15">
        <f t="shared" si="37"/>
        <v>0</v>
      </c>
      <c r="AO122" s="23">
        <f t="shared" si="32"/>
        <v>5</v>
      </c>
      <c r="AP122" s="23">
        <f t="shared" si="33"/>
        <v>250</v>
      </c>
      <c r="AQ122" s="20"/>
    </row>
    <row r="123" spans="1:43" s="37" customFormat="1" x14ac:dyDescent="0.35">
      <c r="A123" s="17">
        <v>45</v>
      </c>
      <c r="B123" s="18" t="s">
        <v>78</v>
      </c>
      <c r="C123" s="19" t="s">
        <v>31</v>
      </c>
      <c r="D123" s="20"/>
      <c r="E123" s="20"/>
      <c r="F123" s="21"/>
      <c r="G123" s="22"/>
      <c r="H123" s="23"/>
      <c r="I123" s="20"/>
      <c r="J123" s="23">
        <f t="shared" si="30"/>
        <v>0</v>
      </c>
      <c r="K123" s="100"/>
      <c r="L123" s="100">
        <f t="shared" si="34"/>
        <v>0</v>
      </c>
      <c r="M123" s="138"/>
      <c r="N123" s="138">
        <f t="shared" si="35"/>
        <v>0</v>
      </c>
      <c r="O123" s="151"/>
      <c r="P123" s="151">
        <f t="shared" si="36"/>
        <v>0</v>
      </c>
      <c r="Q123" s="177"/>
      <c r="R123" s="177">
        <f t="shared" si="20"/>
        <v>0</v>
      </c>
      <c r="S123" s="202"/>
      <c r="T123" s="202">
        <f t="shared" si="21"/>
        <v>0</v>
      </c>
      <c r="U123" s="215"/>
      <c r="V123" s="215">
        <f t="shared" si="28"/>
        <v>0</v>
      </c>
      <c r="W123" s="146"/>
      <c r="X123" s="146">
        <f t="shared" si="19"/>
        <v>0</v>
      </c>
      <c r="Y123" s="234"/>
      <c r="Z123" s="233">
        <f t="shared" si="29"/>
        <v>0</v>
      </c>
      <c r="AA123" s="245"/>
      <c r="AB123" s="245">
        <f t="shared" si="22"/>
        <v>0</v>
      </c>
      <c r="AC123" s="259"/>
      <c r="AD123" s="259">
        <f t="shared" si="23"/>
        <v>0</v>
      </c>
      <c r="AE123" s="273"/>
      <c r="AF123" s="273">
        <f t="shared" si="24"/>
        <v>0</v>
      </c>
      <c r="AG123" s="287"/>
      <c r="AH123" s="287">
        <f t="shared" si="25"/>
        <v>0</v>
      </c>
      <c r="AI123" s="297"/>
      <c r="AJ123" s="297">
        <f t="shared" si="26"/>
        <v>0</v>
      </c>
      <c r="AK123" s="312"/>
      <c r="AL123" s="312">
        <f t="shared" si="27"/>
        <v>0</v>
      </c>
      <c r="AM123" s="24">
        <f t="shared" si="37"/>
        <v>0</v>
      </c>
      <c r="AN123" s="15">
        <f t="shared" si="37"/>
        <v>0</v>
      </c>
      <c r="AO123" s="23">
        <f t="shared" si="32"/>
        <v>0</v>
      </c>
      <c r="AP123" s="23">
        <f t="shared" si="33"/>
        <v>0</v>
      </c>
      <c r="AQ123" s="20"/>
    </row>
    <row r="124" spans="1:43" s="37" customFormat="1" x14ac:dyDescent="0.35">
      <c r="A124" s="19"/>
      <c r="B124" s="18"/>
      <c r="C124" s="19"/>
      <c r="D124" s="25">
        <v>7</v>
      </c>
      <c r="E124" s="25"/>
      <c r="F124" s="21"/>
      <c r="G124" s="22"/>
      <c r="H124" s="23"/>
      <c r="I124" s="25">
        <v>60</v>
      </c>
      <c r="J124" s="23">
        <f t="shared" si="30"/>
        <v>7</v>
      </c>
      <c r="K124" s="100"/>
      <c r="L124" s="100">
        <f t="shared" si="34"/>
        <v>0</v>
      </c>
      <c r="M124" s="138">
        <v>1</v>
      </c>
      <c r="N124" s="138">
        <f t="shared" si="35"/>
        <v>60</v>
      </c>
      <c r="O124" s="151"/>
      <c r="P124" s="151">
        <f t="shared" si="36"/>
        <v>0</v>
      </c>
      <c r="Q124" s="177"/>
      <c r="R124" s="177">
        <f t="shared" si="20"/>
        <v>0</v>
      </c>
      <c r="S124" s="202"/>
      <c r="T124" s="202">
        <f t="shared" si="21"/>
        <v>0</v>
      </c>
      <c r="U124" s="215"/>
      <c r="V124" s="215">
        <f t="shared" si="28"/>
        <v>0</v>
      </c>
      <c r="W124" s="146"/>
      <c r="X124" s="146">
        <f t="shared" si="19"/>
        <v>0</v>
      </c>
      <c r="Y124" s="234"/>
      <c r="Z124" s="233">
        <f t="shared" si="29"/>
        <v>0</v>
      </c>
      <c r="AA124" s="245"/>
      <c r="AB124" s="245">
        <f t="shared" si="22"/>
        <v>0</v>
      </c>
      <c r="AC124" s="259">
        <v>2</v>
      </c>
      <c r="AD124" s="259">
        <f t="shared" si="23"/>
        <v>120</v>
      </c>
      <c r="AE124" s="273"/>
      <c r="AF124" s="273">
        <f t="shared" si="24"/>
        <v>0</v>
      </c>
      <c r="AG124" s="287"/>
      <c r="AH124" s="287">
        <f t="shared" si="25"/>
        <v>0</v>
      </c>
      <c r="AI124" s="297"/>
      <c r="AJ124" s="297">
        <f t="shared" si="26"/>
        <v>0</v>
      </c>
      <c r="AK124" s="312"/>
      <c r="AL124" s="312">
        <f t="shared" si="27"/>
        <v>0</v>
      </c>
      <c r="AM124" s="24">
        <f t="shared" si="37"/>
        <v>3</v>
      </c>
      <c r="AN124" s="15">
        <f t="shared" si="37"/>
        <v>180</v>
      </c>
      <c r="AO124" s="23">
        <f t="shared" si="32"/>
        <v>4</v>
      </c>
      <c r="AP124" s="23">
        <f t="shared" si="33"/>
        <v>240</v>
      </c>
      <c r="AQ124" s="20"/>
    </row>
    <row r="125" spans="1:43" s="37" customFormat="1" x14ac:dyDescent="0.35">
      <c r="A125" s="17">
        <v>46</v>
      </c>
      <c r="B125" s="18" t="s">
        <v>79</v>
      </c>
      <c r="C125" s="19" t="s">
        <v>80</v>
      </c>
      <c r="D125" s="20"/>
      <c r="E125" s="20"/>
      <c r="F125" s="21"/>
      <c r="G125" s="22"/>
      <c r="H125" s="23"/>
      <c r="I125" s="20"/>
      <c r="J125" s="23">
        <f t="shared" si="30"/>
        <v>0</v>
      </c>
      <c r="K125" s="100"/>
      <c r="L125" s="100">
        <f t="shared" si="34"/>
        <v>0</v>
      </c>
      <c r="M125" s="138"/>
      <c r="N125" s="138">
        <f t="shared" si="35"/>
        <v>0</v>
      </c>
      <c r="O125" s="151"/>
      <c r="P125" s="151">
        <f t="shared" si="36"/>
        <v>0</v>
      </c>
      <c r="Q125" s="177"/>
      <c r="R125" s="177">
        <f t="shared" si="20"/>
        <v>0</v>
      </c>
      <c r="S125" s="202"/>
      <c r="T125" s="202">
        <f t="shared" si="21"/>
        <v>0</v>
      </c>
      <c r="U125" s="215"/>
      <c r="V125" s="215">
        <f t="shared" si="28"/>
        <v>0</v>
      </c>
      <c r="W125" s="146"/>
      <c r="X125" s="146">
        <f t="shared" si="19"/>
        <v>0</v>
      </c>
      <c r="Y125" s="234"/>
      <c r="Z125" s="233">
        <f t="shared" si="29"/>
        <v>0</v>
      </c>
      <c r="AA125" s="245"/>
      <c r="AB125" s="245">
        <f t="shared" si="22"/>
        <v>0</v>
      </c>
      <c r="AC125" s="259"/>
      <c r="AD125" s="259">
        <f t="shared" si="23"/>
        <v>0</v>
      </c>
      <c r="AE125" s="273"/>
      <c r="AF125" s="273">
        <f t="shared" si="24"/>
        <v>0</v>
      </c>
      <c r="AG125" s="287"/>
      <c r="AH125" s="287">
        <f t="shared" si="25"/>
        <v>0</v>
      </c>
      <c r="AI125" s="297"/>
      <c r="AJ125" s="297">
        <f t="shared" si="26"/>
        <v>0</v>
      </c>
      <c r="AK125" s="312"/>
      <c r="AL125" s="312">
        <f t="shared" si="27"/>
        <v>0</v>
      </c>
      <c r="AM125" s="24">
        <f t="shared" si="37"/>
        <v>0</v>
      </c>
      <c r="AN125" s="15">
        <f t="shared" si="37"/>
        <v>0</v>
      </c>
      <c r="AO125" s="23">
        <f t="shared" si="32"/>
        <v>0</v>
      </c>
      <c r="AP125" s="23">
        <f t="shared" si="33"/>
        <v>0</v>
      </c>
      <c r="AQ125" s="20"/>
    </row>
    <row r="126" spans="1:43" s="37" customFormat="1" x14ac:dyDescent="0.35">
      <c r="A126" s="19"/>
      <c r="B126" s="18"/>
      <c r="C126" s="19"/>
      <c r="D126" s="25">
        <v>0</v>
      </c>
      <c r="E126" s="25"/>
      <c r="F126" s="21"/>
      <c r="G126" s="22"/>
      <c r="H126" s="23"/>
      <c r="I126" s="25">
        <v>55</v>
      </c>
      <c r="J126" s="23">
        <f t="shared" si="30"/>
        <v>0</v>
      </c>
      <c r="K126" s="100"/>
      <c r="L126" s="100">
        <f t="shared" si="34"/>
        <v>0</v>
      </c>
      <c r="M126" s="138"/>
      <c r="N126" s="138">
        <f t="shared" si="35"/>
        <v>0</v>
      </c>
      <c r="O126" s="151"/>
      <c r="P126" s="151">
        <f t="shared" si="36"/>
        <v>0</v>
      </c>
      <c r="Q126" s="177"/>
      <c r="R126" s="177">
        <f t="shared" si="20"/>
        <v>0</v>
      </c>
      <c r="S126" s="202"/>
      <c r="T126" s="202">
        <f t="shared" si="21"/>
        <v>0</v>
      </c>
      <c r="U126" s="215"/>
      <c r="V126" s="215">
        <f t="shared" si="28"/>
        <v>0</v>
      </c>
      <c r="W126" s="146"/>
      <c r="X126" s="146">
        <f t="shared" si="19"/>
        <v>0</v>
      </c>
      <c r="Y126" s="234"/>
      <c r="Z126" s="233">
        <f t="shared" si="29"/>
        <v>0</v>
      </c>
      <c r="AA126" s="245"/>
      <c r="AB126" s="245">
        <f t="shared" si="22"/>
        <v>0</v>
      </c>
      <c r="AC126" s="259"/>
      <c r="AD126" s="259">
        <f t="shared" si="23"/>
        <v>0</v>
      </c>
      <c r="AE126" s="273"/>
      <c r="AF126" s="273">
        <f t="shared" si="24"/>
        <v>0</v>
      </c>
      <c r="AG126" s="287"/>
      <c r="AH126" s="287">
        <f t="shared" si="25"/>
        <v>0</v>
      </c>
      <c r="AI126" s="297"/>
      <c r="AJ126" s="297">
        <f t="shared" si="26"/>
        <v>0</v>
      </c>
      <c r="AK126" s="312"/>
      <c r="AL126" s="312">
        <f t="shared" si="27"/>
        <v>0</v>
      </c>
      <c r="AM126" s="24">
        <f t="shared" si="37"/>
        <v>0</v>
      </c>
      <c r="AN126" s="15">
        <f t="shared" si="37"/>
        <v>0</v>
      </c>
      <c r="AO126" s="23">
        <f t="shared" si="32"/>
        <v>0</v>
      </c>
      <c r="AP126" s="23">
        <f t="shared" si="33"/>
        <v>0</v>
      </c>
      <c r="AQ126" s="20"/>
    </row>
    <row r="127" spans="1:43" s="37" customFormat="1" x14ac:dyDescent="0.35">
      <c r="A127" s="19"/>
      <c r="B127" s="18"/>
      <c r="C127" s="19"/>
      <c r="D127" s="25">
        <v>20</v>
      </c>
      <c r="E127" s="25"/>
      <c r="F127" s="21"/>
      <c r="G127" s="22"/>
      <c r="H127" s="23"/>
      <c r="I127" s="25">
        <v>55</v>
      </c>
      <c r="J127" s="23">
        <f t="shared" si="30"/>
        <v>20</v>
      </c>
      <c r="K127" s="100"/>
      <c r="L127" s="100">
        <f t="shared" si="34"/>
        <v>0</v>
      </c>
      <c r="M127" s="138"/>
      <c r="N127" s="138">
        <f t="shared" si="35"/>
        <v>0</v>
      </c>
      <c r="O127" s="151">
        <f>1+1</f>
        <v>2</v>
      </c>
      <c r="P127" s="151">
        <f t="shared" si="36"/>
        <v>110</v>
      </c>
      <c r="Q127" s="177"/>
      <c r="R127" s="177">
        <f t="shared" si="20"/>
        <v>0</v>
      </c>
      <c r="S127" s="202"/>
      <c r="T127" s="202">
        <f t="shared" si="21"/>
        <v>0</v>
      </c>
      <c r="U127" s="215"/>
      <c r="V127" s="215">
        <f t="shared" si="28"/>
        <v>0</v>
      </c>
      <c r="W127" s="146"/>
      <c r="X127" s="146">
        <f t="shared" si="19"/>
        <v>0</v>
      </c>
      <c r="Y127" s="234"/>
      <c r="Z127" s="233">
        <f t="shared" si="29"/>
        <v>0</v>
      </c>
      <c r="AA127" s="245"/>
      <c r="AB127" s="245">
        <f t="shared" si="22"/>
        <v>0</v>
      </c>
      <c r="AC127" s="259">
        <v>2</v>
      </c>
      <c r="AD127" s="259">
        <f t="shared" si="23"/>
        <v>110</v>
      </c>
      <c r="AE127" s="273"/>
      <c r="AF127" s="273">
        <f t="shared" si="24"/>
        <v>0</v>
      </c>
      <c r="AG127" s="287"/>
      <c r="AH127" s="287">
        <f t="shared" si="25"/>
        <v>0</v>
      </c>
      <c r="AI127" s="297"/>
      <c r="AJ127" s="297">
        <f t="shared" si="26"/>
        <v>0</v>
      </c>
      <c r="AK127" s="312"/>
      <c r="AL127" s="312">
        <f t="shared" si="27"/>
        <v>0</v>
      </c>
      <c r="AM127" s="24">
        <f t="shared" si="37"/>
        <v>4</v>
      </c>
      <c r="AN127" s="15">
        <f t="shared" si="37"/>
        <v>220</v>
      </c>
      <c r="AO127" s="23">
        <f t="shared" si="32"/>
        <v>16</v>
      </c>
      <c r="AP127" s="23">
        <f t="shared" si="33"/>
        <v>880</v>
      </c>
      <c r="AQ127" s="20"/>
    </row>
    <row r="128" spans="1:43" s="37" customFormat="1" x14ac:dyDescent="0.35">
      <c r="A128" s="17">
        <v>47</v>
      </c>
      <c r="B128" s="18" t="s">
        <v>81</v>
      </c>
      <c r="C128" s="19" t="s">
        <v>80</v>
      </c>
      <c r="D128" s="20"/>
      <c r="E128" s="20"/>
      <c r="F128" s="21"/>
      <c r="G128" s="22"/>
      <c r="H128" s="23"/>
      <c r="I128" s="20"/>
      <c r="J128" s="23">
        <f t="shared" si="30"/>
        <v>0</v>
      </c>
      <c r="K128" s="100"/>
      <c r="L128" s="100">
        <f t="shared" si="34"/>
        <v>0</v>
      </c>
      <c r="M128" s="138"/>
      <c r="N128" s="138">
        <f t="shared" si="35"/>
        <v>0</v>
      </c>
      <c r="O128" s="151"/>
      <c r="P128" s="151">
        <f t="shared" si="36"/>
        <v>0</v>
      </c>
      <c r="Q128" s="177"/>
      <c r="R128" s="177">
        <f t="shared" si="20"/>
        <v>0</v>
      </c>
      <c r="S128" s="202"/>
      <c r="T128" s="202">
        <f t="shared" si="21"/>
        <v>0</v>
      </c>
      <c r="U128" s="215"/>
      <c r="V128" s="215">
        <f t="shared" si="28"/>
        <v>0</v>
      </c>
      <c r="W128" s="146"/>
      <c r="X128" s="146">
        <f t="shared" si="19"/>
        <v>0</v>
      </c>
      <c r="Y128" s="234"/>
      <c r="Z128" s="233">
        <f t="shared" si="29"/>
        <v>0</v>
      </c>
      <c r="AA128" s="245"/>
      <c r="AB128" s="245">
        <f t="shared" si="22"/>
        <v>0</v>
      </c>
      <c r="AC128" s="259"/>
      <c r="AD128" s="259">
        <f t="shared" si="23"/>
        <v>0</v>
      </c>
      <c r="AE128" s="273"/>
      <c r="AF128" s="273">
        <f t="shared" si="24"/>
        <v>0</v>
      </c>
      <c r="AG128" s="287"/>
      <c r="AH128" s="287">
        <f t="shared" si="25"/>
        <v>0</v>
      </c>
      <c r="AI128" s="297"/>
      <c r="AJ128" s="297">
        <f t="shared" si="26"/>
        <v>0</v>
      </c>
      <c r="AK128" s="312"/>
      <c r="AL128" s="312">
        <f t="shared" si="27"/>
        <v>0</v>
      </c>
      <c r="AM128" s="24">
        <f t="shared" si="37"/>
        <v>0</v>
      </c>
      <c r="AN128" s="15">
        <f t="shared" si="37"/>
        <v>0</v>
      </c>
      <c r="AO128" s="23">
        <f t="shared" si="32"/>
        <v>0</v>
      </c>
      <c r="AP128" s="23">
        <f t="shared" si="33"/>
        <v>0</v>
      </c>
      <c r="AQ128" s="20"/>
    </row>
    <row r="129" spans="1:43" s="37" customFormat="1" x14ac:dyDescent="0.35">
      <c r="A129" s="19"/>
      <c r="B129" s="18"/>
      <c r="C129" s="19"/>
      <c r="D129" s="25">
        <v>0</v>
      </c>
      <c r="E129" s="25"/>
      <c r="F129" s="21"/>
      <c r="G129" s="22"/>
      <c r="H129" s="23"/>
      <c r="I129" s="25">
        <v>15</v>
      </c>
      <c r="J129" s="23">
        <f t="shared" si="30"/>
        <v>0</v>
      </c>
      <c r="K129" s="100"/>
      <c r="L129" s="100">
        <f t="shared" si="34"/>
        <v>0</v>
      </c>
      <c r="M129" s="138"/>
      <c r="N129" s="138">
        <f t="shared" si="35"/>
        <v>0</v>
      </c>
      <c r="O129" s="151"/>
      <c r="P129" s="151">
        <f t="shared" si="36"/>
        <v>0</v>
      </c>
      <c r="Q129" s="177"/>
      <c r="R129" s="177">
        <f t="shared" si="20"/>
        <v>0</v>
      </c>
      <c r="S129" s="202"/>
      <c r="T129" s="202">
        <f t="shared" si="21"/>
        <v>0</v>
      </c>
      <c r="U129" s="215"/>
      <c r="V129" s="215">
        <f t="shared" si="28"/>
        <v>0</v>
      </c>
      <c r="W129" s="146"/>
      <c r="X129" s="146">
        <f t="shared" si="19"/>
        <v>0</v>
      </c>
      <c r="Y129" s="234"/>
      <c r="Z129" s="233">
        <f t="shared" si="29"/>
        <v>0</v>
      </c>
      <c r="AA129" s="245"/>
      <c r="AB129" s="245">
        <f t="shared" si="22"/>
        <v>0</v>
      </c>
      <c r="AC129" s="259"/>
      <c r="AD129" s="259">
        <f t="shared" si="23"/>
        <v>0</v>
      </c>
      <c r="AE129" s="273"/>
      <c r="AF129" s="273">
        <f t="shared" si="24"/>
        <v>0</v>
      </c>
      <c r="AG129" s="287"/>
      <c r="AH129" s="287">
        <f t="shared" si="25"/>
        <v>0</v>
      </c>
      <c r="AI129" s="297"/>
      <c r="AJ129" s="297">
        <f t="shared" si="26"/>
        <v>0</v>
      </c>
      <c r="AK129" s="312"/>
      <c r="AL129" s="312">
        <f t="shared" si="27"/>
        <v>0</v>
      </c>
      <c r="AM129" s="24">
        <f t="shared" si="37"/>
        <v>0</v>
      </c>
      <c r="AN129" s="15">
        <f t="shared" si="37"/>
        <v>0</v>
      </c>
      <c r="AO129" s="23">
        <f t="shared" si="32"/>
        <v>0</v>
      </c>
      <c r="AP129" s="23">
        <f t="shared" si="33"/>
        <v>0</v>
      </c>
      <c r="AQ129" s="20"/>
    </row>
    <row r="130" spans="1:43" s="37" customFormat="1" x14ac:dyDescent="0.35">
      <c r="A130" s="19"/>
      <c r="B130" s="18"/>
      <c r="C130" s="19"/>
      <c r="D130" s="25">
        <v>21</v>
      </c>
      <c r="E130" s="25"/>
      <c r="F130" s="21"/>
      <c r="G130" s="22"/>
      <c r="H130" s="23"/>
      <c r="I130" s="25">
        <v>14.58</v>
      </c>
      <c r="J130" s="23">
        <f t="shared" si="30"/>
        <v>21</v>
      </c>
      <c r="K130" s="100">
        <v>2</v>
      </c>
      <c r="L130" s="100">
        <f t="shared" si="34"/>
        <v>29.16</v>
      </c>
      <c r="M130" s="138"/>
      <c r="N130" s="138">
        <f t="shared" si="35"/>
        <v>0</v>
      </c>
      <c r="O130" s="151"/>
      <c r="P130" s="151">
        <f t="shared" si="36"/>
        <v>0</v>
      </c>
      <c r="Q130" s="177">
        <v>2</v>
      </c>
      <c r="R130" s="177">
        <f t="shared" si="20"/>
        <v>29.16</v>
      </c>
      <c r="S130" s="202"/>
      <c r="T130" s="202">
        <f t="shared" si="21"/>
        <v>0</v>
      </c>
      <c r="U130" s="215"/>
      <c r="V130" s="215">
        <f t="shared" si="28"/>
        <v>0</v>
      </c>
      <c r="W130" s="146"/>
      <c r="X130" s="146">
        <f t="shared" si="19"/>
        <v>0</v>
      </c>
      <c r="Y130" s="234"/>
      <c r="Z130" s="233">
        <f t="shared" si="29"/>
        <v>0</v>
      </c>
      <c r="AA130" s="245"/>
      <c r="AB130" s="245">
        <f t="shared" si="22"/>
        <v>0</v>
      </c>
      <c r="AC130" s="259"/>
      <c r="AD130" s="259">
        <f t="shared" si="23"/>
        <v>0</v>
      </c>
      <c r="AE130" s="273"/>
      <c r="AF130" s="273">
        <f t="shared" si="24"/>
        <v>0</v>
      </c>
      <c r="AG130" s="287"/>
      <c r="AH130" s="287">
        <f t="shared" si="25"/>
        <v>0</v>
      </c>
      <c r="AI130" s="297"/>
      <c r="AJ130" s="297">
        <f t="shared" si="26"/>
        <v>0</v>
      </c>
      <c r="AK130" s="312"/>
      <c r="AL130" s="312">
        <f t="shared" si="27"/>
        <v>0</v>
      </c>
      <c r="AM130" s="24">
        <f t="shared" si="37"/>
        <v>4</v>
      </c>
      <c r="AN130" s="15">
        <f t="shared" si="37"/>
        <v>58.32</v>
      </c>
      <c r="AO130" s="23">
        <f t="shared" si="32"/>
        <v>17</v>
      </c>
      <c r="AP130" s="23">
        <f t="shared" si="33"/>
        <v>247.86</v>
      </c>
      <c r="AQ130" s="20"/>
    </row>
    <row r="131" spans="1:43" s="37" customFormat="1" x14ac:dyDescent="0.35">
      <c r="A131" s="17">
        <v>48</v>
      </c>
      <c r="B131" s="18" t="s">
        <v>82</v>
      </c>
      <c r="C131" s="19" t="s">
        <v>80</v>
      </c>
      <c r="D131" s="20"/>
      <c r="E131" s="20"/>
      <c r="F131" s="21"/>
      <c r="G131" s="22"/>
      <c r="H131" s="23"/>
      <c r="I131" s="20"/>
      <c r="J131" s="23">
        <f t="shared" si="30"/>
        <v>0</v>
      </c>
      <c r="K131" s="100"/>
      <c r="L131" s="100">
        <f t="shared" si="34"/>
        <v>0</v>
      </c>
      <c r="M131" s="138"/>
      <c r="N131" s="138">
        <f t="shared" si="35"/>
        <v>0</v>
      </c>
      <c r="O131" s="151"/>
      <c r="P131" s="151">
        <f t="shared" si="36"/>
        <v>0</v>
      </c>
      <c r="Q131" s="177"/>
      <c r="R131" s="177">
        <f t="shared" si="20"/>
        <v>0</v>
      </c>
      <c r="S131" s="202"/>
      <c r="T131" s="202">
        <f t="shared" si="21"/>
        <v>0</v>
      </c>
      <c r="U131" s="215"/>
      <c r="V131" s="215">
        <f t="shared" si="28"/>
        <v>0</v>
      </c>
      <c r="W131" s="146"/>
      <c r="X131" s="146">
        <f t="shared" si="19"/>
        <v>0</v>
      </c>
      <c r="Y131" s="234"/>
      <c r="Z131" s="233">
        <f t="shared" si="29"/>
        <v>0</v>
      </c>
      <c r="AA131" s="245"/>
      <c r="AB131" s="245">
        <f t="shared" si="22"/>
        <v>0</v>
      </c>
      <c r="AC131" s="259"/>
      <c r="AD131" s="259">
        <f t="shared" si="23"/>
        <v>0</v>
      </c>
      <c r="AE131" s="273"/>
      <c r="AF131" s="273">
        <f t="shared" si="24"/>
        <v>0</v>
      </c>
      <c r="AG131" s="287"/>
      <c r="AH131" s="287">
        <f t="shared" si="25"/>
        <v>0</v>
      </c>
      <c r="AI131" s="297"/>
      <c r="AJ131" s="297">
        <f t="shared" si="26"/>
        <v>0</v>
      </c>
      <c r="AK131" s="312"/>
      <c r="AL131" s="312">
        <f t="shared" si="27"/>
        <v>0</v>
      </c>
      <c r="AM131" s="24">
        <f t="shared" si="37"/>
        <v>0</v>
      </c>
      <c r="AN131" s="15">
        <f t="shared" si="37"/>
        <v>0</v>
      </c>
      <c r="AO131" s="23">
        <f t="shared" si="32"/>
        <v>0</v>
      </c>
      <c r="AP131" s="23">
        <f t="shared" si="33"/>
        <v>0</v>
      </c>
      <c r="AQ131" s="20"/>
    </row>
    <row r="132" spans="1:43" s="37" customFormat="1" x14ac:dyDescent="0.35">
      <c r="A132" s="19"/>
      <c r="B132" s="18"/>
      <c r="C132" s="19"/>
      <c r="D132" s="25">
        <v>0</v>
      </c>
      <c r="E132" s="25"/>
      <c r="F132" s="21"/>
      <c r="G132" s="22"/>
      <c r="H132" s="23"/>
      <c r="I132" s="25">
        <v>15</v>
      </c>
      <c r="J132" s="23">
        <f t="shared" si="30"/>
        <v>0</v>
      </c>
      <c r="K132" s="100"/>
      <c r="L132" s="100">
        <f t="shared" si="34"/>
        <v>0</v>
      </c>
      <c r="M132" s="138"/>
      <c r="N132" s="138">
        <f t="shared" si="35"/>
        <v>0</v>
      </c>
      <c r="O132" s="151"/>
      <c r="P132" s="151">
        <f t="shared" si="36"/>
        <v>0</v>
      </c>
      <c r="Q132" s="177"/>
      <c r="R132" s="177">
        <f t="shared" si="20"/>
        <v>0</v>
      </c>
      <c r="S132" s="202"/>
      <c r="T132" s="202">
        <f t="shared" si="21"/>
        <v>0</v>
      </c>
      <c r="U132" s="215"/>
      <c r="V132" s="215">
        <f t="shared" si="28"/>
        <v>0</v>
      </c>
      <c r="W132" s="146"/>
      <c r="X132" s="146">
        <f t="shared" ref="X132:X195" si="38">I132*W132</f>
        <v>0</v>
      </c>
      <c r="Y132" s="234"/>
      <c r="Z132" s="233">
        <f t="shared" si="29"/>
        <v>0</v>
      </c>
      <c r="AA132" s="245"/>
      <c r="AB132" s="245">
        <f t="shared" si="22"/>
        <v>0</v>
      </c>
      <c r="AC132" s="259"/>
      <c r="AD132" s="259">
        <f t="shared" si="23"/>
        <v>0</v>
      </c>
      <c r="AE132" s="273"/>
      <c r="AF132" s="273">
        <f t="shared" si="24"/>
        <v>0</v>
      </c>
      <c r="AG132" s="287"/>
      <c r="AH132" s="287">
        <f t="shared" si="25"/>
        <v>0</v>
      </c>
      <c r="AI132" s="297"/>
      <c r="AJ132" s="297">
        <f t="shared" si="26"/>
        <v>0</v>
      </c>
      <c r="AK132" s="312"/>
      <c r="AL132" s="312">
        <f t="shared" si="27"/>
        <v>0</v>
      </c>
      <c r="AM132" s="24">
        <f t="shared" si="37"/>
        <v>0</v>
      </c>
      <c r="AN132" s="15">
        <f t="shared" si="37"/>
        <v>0</v>
      </c>
      <c r="AO132" s="23">
        <f t="shared" si="32"/>
        <v>0</v>
      </c>
      <c r="AP132" s="23">
        <f t="shared" si="33"/>
        <v>0</v>
      </c>
      <c r="AQ132" s="20"/>
    </row>
    <row r="133" spans="1:43" s="37" customFormat="1" x14ac:dyDescent="0.35">
      <c r="A133" s="19"/>
      <c r="B133" s="18"/>
      <c r="C133" s="19"/>
      <c r="D133" s="25">
        <v>10</v>
      </c>
      <c r="E133" s="25"/>
      <c r="F133" s="21"/>
      <c r="G133" s="22"/>
      <c r="H133" s="23"/>
      <c r="I133" s="25">
        <v>14.58</v>
      </c>
      <c r="J133" s="23">
        <f t="shared" si="30"/>
        <v>10</v>
      </c>
      <c r="K133" s="100">
        <v>2</v>
      </c>
      <c r="L133" s="100">
        <f t="shared" si="34"/>
        <v>29.16</v>
      </c>
      <c r="M133" s="138"/>
      <c r="N133" s="138">
        <f t="shared" si="35"/>
        <v>0</v>
      </c>
      <c r="O133" s="151">
        <f>1+1</f>
        <v>2</v>
      </c>
      <c r="P133" s="151">
        <f t="shared" si="36"/>
        <v>29.16</v>
      </c>
      <c r="Q133" s="177">
        <v>2</v>
      </c>
      <c r="R133" s="177">
        <f t="shared" si="20"/>
        <v>29.16</v>
      </c>
      <c r="S133" s="202"/>
      <c r="T133" s="202">
        <f t="shared" si="21"/>
        <v>0</v>
      </c>
      <c r="U133" s="215"/>
      <c r="V133" s="215">
        <f t="shared" si="28"/>
        <v>0</v>
      </c>
      <c r="W133" s="146"/>
      <c r="X133" s="146">
        <f t="shared" si="38"/>
        <v>0</v>
      </c>
      <c r="Y133" s="234"/>
      <c r="Z133" s="233">
        <f t="shared" si="29"/>
        <v>0</v>
      </c>
      <c r="AA133" s="245"/>
      <c r="AB133" s="245">
        <f t="shared" si="22"/>
        <v>0</v>
      </c>
      <c r="AC133" s="259"/>
      <c r="AD133" s="259">
        <f t="shared" si="23"/>
        <v>0</v>
      </c>
      <c r="AE133" s="273"/>
      <c r="AF133" s="273">
        <f t="shared" si="24"/>
        <v>0</v>
      </c>
      <c r="AG133" s="287"/>
      <c r="AH133" s="287">
        <f t="shared" si="25"/>
        <v>0</v>
      </c>
      <c r="AI133" s="297"/>
      <c r="AJ133" s="297">
        <f t="shared" si="26"/>
        <v>0</v>
      </c>
      <c r="AK133" s="312"/>
      <c r="AL133" s="312">
        <f t="shared" si="27"/>
        <v>0</v>
      </c>
      <c r="AM133" s="24">
        <f t="shared" si="37"/>
        <v>6</v>
      </c>
      <c r="AN133" s="15">
        <f t="shared" si="37"/>
        <v>87.48</v>
      </c>
      <c r="AO133" s="23">
        <f t="shared" si="32"/>
        <v>4</v>
      </c>
      <c r="AP133" s="23">
        <f t="shared" si="33"/>
        <v>58.32</v>
      </c>
      <c r="AQ133" s="20"/>
    </row>
    <row r="134" spans="1:43" s="37" customFormat="1" x14ac:dyDescent="0.35">
      <c r="A134" s="17">
        <v>49</v>
      </c>
      <c r="B134" s="18" t="s">
        <v>83</v>
      </c>
      <c r="C134" s="19" t="s">
        <v>80</v>
      </c>
      <c r="D134" s="20"/>
      <c r="E134" s="20"/>
      <c r="F134" s="21"/>
      <c r="G134" s="22"/>
      <c r="H134" s="23"/>
      <c r="I134" s="20"/>
      <c r="J134" s="23">
        <f t="shared" si="30"/>
        <v>0</v>
      </c>
      <c r="K134" s="100"/>
      <c r="L134" s="100">
        <f t="shared" si="34"/>
        <v>0</v>
      </c>
      <c r="M134" s="138"/>
      <c r="N134" s="138">
        <f t="shared" si="35"/>
        <v>0</v>
      </c>
      <c r="O134" s="151"/>
      <c r="P134" s="151">
        <f t="shared" si="36"/>
        <v>0</v>
      </c>
      <c r="Q134" s="177"/>
      <c r="R134" s="177">
        <f t="shared" ref="R134:R197" si="39">I134*Q134</f>
        <v>0</v>
      </c>
      <c r="S134" s="202"/>
      <c r="T134" s="202">
        <f t="shared" ref="T134:T197" si="40">I134*S134</f>
        <v>0</v>
      </c>
      <c r="U134" s="215"/>
      <c r="V134" s="215">
        <f t="shared" si="28"/>
        <v>0</v>
      </c>
      <c r="W134" s="146"/>
      <c r="X134" s="146">
        <f t="shared" si="38"/>
        <v>0</v>
      </c>
      <c r="Y134" s="234"/>
      <c r="Z134" s="233">
        <f t="shared" si="29"/>
        <v>0</v>
      </c>
      <c r="AA134" s="245"/>
      <c r="AB134" s="245">
        <f t="shared" ref="AB134:AB197" si="41">I134*AA134</f>
        <v>0</v>
      </c>
      <c r="AC134" s="259"/>
      <c r="AD134" s="259">
        <f t="shared" ref="AD134:AD197" si="42">I134*AC134</f>
        <v>0</v>
      </c>
      <c r="AE134" s="273"/>
      <c r="AF134" s="273">
        <f t="shared" ref="AF134:AF197" si="43">I134*AE134</f>
        <v>0</v>
      </c>
      <c r="AG134" s="287"/>
      <c r="AH134" s="287">
        <f t="shared" ref="AH134:AH197" si="44">I134*AG134</f>
        <v>0</v>
      </c>
      <c r="AI134" s="297"/>
      <c r="AJ134" s="297">
        <f t="shared" ref="AJ134:AJ197" si="45">I134*AI134</f>
        <v>0</v>
      </c>
      <c r="AK134" s="312"/>
      <c r="AL134" s="312">
        <f t="shared" ref="AL134:AL197" si="46">I134*AK134</f>
        <v>0</v>
      </c>
      <c r="AM134" s="24">
        <f t="shared" si="37"/>
        <v>0</v>
      </c>
      <c r="AN134" s="15">
        <f t="shared" si="37"/>
        <v>0</v>
      </c>
      <c r="AO134" s="23">
        <f t="shared" si="32"/>
        <v>0</v>
      </c>
      <c r="AP134" s="23">
        <f t="shared" si="33"/>
        <v>0</v>
      </c>
      <c r="AQ134" s="20"/>
    </row>
    <row r="135" spans="1:43" s="37" customFormat="1" x14ac:dyDescent="0.35">
      <c r="A135" s="19"/>
      <c r="B135" s="18"/>
      <c r="C135" s="19"/>
      <c r="D135" s="25">
        <v>0</v>
      </c>
      <c r="E135" s="25"/>
      <c r="F135" s="21"/>
      <c r="G135" s="22"/>
      <c r="H135" s="23"/>
      <c r="I135" s="25">
        <v>2.9</v>
      </c>
      <c r="J135" s="23">
        <f t="shared" si="30"/>
        <v>0</v>
      </c>
      <c r="K135" s="100"/>
      <c r="L135" s="100">
        <f t="shared" si="34"/>
        <v>0</v>
      </c>
      <c r="M135" s="138"/>
      <c r="N135" s="138">
        <f t="shared" si="35"/>
        <v>0</v>
      </c>
      <c r="O135" s="151"/>
      <c r="P135" s="151">
        <f t="shared" si="36"/>
        <v>0</v>
      </c>
      <c r="Q135" s="177"/>
      <c r="R135" s="177">
        <f t="shared" si="39"/>
        <v>0</v>
      </c>
      <c r="S135" s="202"/>
      <c r="T135" s="202">
        <f t="shared" si="40"/>
        <v>0</v>
      </c>
      <c r="U135" s="215"/>
      <c r="V135" s="215">
        <f t="shared" si="28"/>
        <v>0</v>
      </c>
      <c r="W135" s="146"/>
      <c r="X135" s="146">
        <f t="shared" si="38"/>
        <v>0</v>
      </c>
      <c r="Y135" s="234"/>
      <c r="Z135" s="233">
        <f t="shared" si="29"/>
        <v>0</v>
      </c>
      <c r="AA135" s="245"/>
      <c r="AB135" s="245">
        <f t="shared" si="41"/>
        <v>0</v>
      </c>
      <c r="AC135" s="259"/>
      <c r="AD135" s="259">
        <f t="shared" si="42"/>
        <v>0</v>
      </c>
      <c r="AE135" s="273"/>
      <c r="AF135" s="273">
        <f t="shared" si="43"/>
        <v>0</v>
      </c>
      <c r="AG135" s="287"/>
      <c r="AH135" s="287">
        <f t="shared" si="44"/>
        <v>0</v>
      </c>
      <c r="AI135" s="297"/>
      <c r="AJ135" s="297">
        <f t="shared" si="45"/>
        <v>0</v>
      </c>
      <c r="AK135" s="312"/>
      <c r="AL135" s="312">
        <f t="shared" si="46"/>
        <v>0</v>
      </c>
      <c r="AM135" s="24">
        <f t="shared" si="37"/>
        <v>0</v>
      </c>
      <c r="AN135" s="15">
        <f t="shared" si="37"/>
        <v>0</v>
      </c>
      <c r="AO135" s="23">
        <f t="shared" si="32"/>
        <v>0</v>
      </c>
      <c r="AP135" s="23">
        <f t="shared" si="33"/>
        <v>0</v>
      </c>
      <c r="AQ135" s="20"/>
    </row>
    <row r="136" spans="1:43" s="37" customFormat="1" x14ac:dyDescent="0.35">
      <c r="A136" s="19"/>
      <c r="B136" s="18"/>
      <c r="C136" s="19"/>
      <c r="D136" s="25">
        <v>17</v>
      </c>
      <c r="E136" s="25"/>
      <c r="F136" s="21"/>
      <c r="G136" s="22"/>
      <c r="H136" s="23"/>
      <c r="I136" s="25">
        <v>3.2</v>
      </c>
      <c r="J136" s="23">
        <f t="shared" si="30"/>
        <v>17</v>
      </c>
      <c r="K136" s="100"/>
      <c r="L136" s="100">
        <f t="shared" si="34"/>
        <v>0</v>
      </c>
      <c r="M136" s="138"/>
      <c r="N136" s="138">
        <f t="shared" si="35"/>
        <v>0</v>
      </c>
      <c r="O136" s="151"/>
      <c r="P136" s="151">
        <f t="shared" si="36"/>
        <v>0</v>
      </c>
      <c r="Q136" s="177"/>
      <c r="R136" s="177">
        <f t="shared" si="39"/>
        <v>0</v>
      </c>
      <c r="S136" s="202"/>
      <c r="T136" s="202">
        <f t="shared" si="40"/>
        <v>0</v>
      </c>
      <c r="U136" s="215"/>
      <c r="V136" s="215">
        <f t="shared" si="28"/>
        <v>0</v>
      </c>
      <c r="W136" s="146"/>
      <c r="X136" s="146">
        <f t="shared" si="38"/>
        <v>0</v>
      </c>
      <c r="Y136" s="234"/>
      <c r="Z136" s="233">
        <f t="shared" si="29"/>
        <v>0</v>
      </c>
      <c r="AA136" s="245"/>
      <c r="AB136" s="245">
        <f t="shared" si="41"/>
        <v>0</v>
      </c>
      <c r="AC136" s="259"/>
      <c r="AD136" s="259">
        <f t="shared" si="42"/>
        <v>0</v>
      </c>
      <c r="AE136" s="273"/>
      <c r="AF136" s="273">
        <f t="shared" si="43"/>
        <v>0</v>
      </c>
      <c r="AG136" s="287"/>
      <c r="AH136" s="287">
        <f t="shared" si="44"/>
        <v>0</v>
      </c>
      <c r="AI136" s="297"/>
      <c r="AJ136" s="297">
        <f t="shared" si="45"/>
        <v>0</v>
      </c>
      <c r="AK136" s="312"/>
      <c r="AL136" s="312">
        <f t="shared" si="46"/>
        <v>0</v>
      </c>
      <c r="AM136" s="24">
        <f t="shared" si="37"/>
        <v>0</v>
      </c>
      <c r="AN136" s="15">
        <f t="shared" si="37"/>
        <v>0</v>
      </c>
      <c r="AO136" s="23">
        <f t="shared" si="32"/>
        <v>17</v>
      </c>
      <c r="AP136" s="23">
        <f t="shared" si="33"/>
        <v>54.400000000000006</v>
      </c>
      <c r="AQ136" s="20"/>
    </row>
    <row r="137" spans="1:43" s="37" customFormat="1" x14ac:dyDescent="0.35">
      <c r="A137" s="19"/>
      <c r="B137" s="18"/>
      <c r="C137" s="19"/>
      <c r="D137" s="25">
        <v>50</v>
      </c>
      <c r="E137" s="25"/>
      <c r="F137" s="21"/>
      <c r="G137" s="22"/>
      <c r="H137" s="23"/>
      <c r="I137" s="25">
        <v>3.6</v>
      </c>
      <c r="J137" s="23">
        <f t="shared" si="30"/>
        <v>50</v>
      </c>
      <c r="K137" s="100"/>
      <c r="L137" s="100">
        <f t="shared" si="34"/>
        <v>0</v>
      </c>
      <c r="M137" s="138"/>
      <c r="N137" s="138">
        <f t="shared" si="35"/>
        <v>0</v>
      </c>
      <c r="O137" s="151"/>
      <c r="P137" s="151">
        <f t="shared" si="36"/>
        <v>0</v>
      </c>
      <c r="Q137" s="177"/>
      <c r="R137" s="177">
        <f t="shared" si="39"/>
        <v>0</v>
      </c>
      <c r="S137" s="202"/>
      <c r="T137" s="202">
        <f t="shared" si="40"/>
        <v>0</v>
      </c>
      <c r="U137" s="215"/>
      <c r="V137" s="215">
        <f t="shared" si="28"/>
        <v>0</v>
      </c>
      <c r="W137" s="146"/>
      <c r="X137" s="146">
        <f t="shared" si="38"/>
        <v>0</v>
      </c>
      <c r="Y137" s="234"/>
      <c r="Z137" s="233">
        <f t="shared" si="29"/>
        <v>0</v>
      </c>
      <c r="AA137" s="245"/>
      <c r="AB137" s="245">
        <f t="shared" si="41"/>
        <v>0</v>
      </c>
      <c r="AC137" s="259"/>
      <c r="AD137" s="259">
        <f t="shared" si="42"/>
        <v>0</v>
      </c>
      <c r="AE137" s="273"/>
      <c r="AF137" s="273">
        <f t="shared" si="43"/>
        <v>0</v>
      </c>
      <c r="AG137" s="287"/>
      <c r="AH137" s="287">
        <f t="shared" si="44"/>
        <v>0</v>
      </c>
      <c r="AI137" s="297"/>
      <c r="AJ137" s="297">
        <f t="shared" si="45"/>
        <v>0</v>
      </c>
      <c r="AK137" s="312"/>
      <c r="AL137" s="312">
        <f t="shared" si="46"/>
        <v>0</v>
      </c>
      <c r="AM137" s="24">
        <f t="shared" si="37"/>
        <v>0</v>
      </c>
      <c r="AN137" s="15">
        <f t="shared" si="37"/>
        <v>0</v>
      </c>
      <c r="AO137" s="23">
        <f t="shared" si="32"/>
        <v>50</v>
      </c>
      <c r="AP137" s="23">
        <f t="shared" si="33"/>
        <v>180</v>
      </c>
      <c r="AQ137" s="20"/>
    </row>
    <row r="138" spans="1:43" s="37" customFormat="1" x14ac:dyDescent="0.35">
      <c r="A138" s="17">
        <v>50</v>
      </c>
      <c r="B138" s="18" t="s">
        <v>84</v>
      </c>
      <c r="C138" s="19" t="s">
        <v>80</v>
      </c>
      <c r="D138" s="20"/>
      <c r="E138" s="20"/>
      <c r="F138" s="21"/>
      <c r="G138" s="22"/>
      <c r="H138" s="23"/>
      <c r="I138" s="20"/>
      <c r="J138" s="23">
        <f t="shared" si="30"/>
        <v>0</v>
      </c>
      <c r="K138" s="100"/>
      <c r="L138" s="100">
        <f t="shared" si="34"/>
        <v>0</v>
      </c>
      <c r="M138" s="138"/>
      <c r="N138" s="138">
        <f t="shared" si="35"/>
        <v>0</v>
      </c>
      <c r="O138" s="151"/>
      <c r="P138" s="151">
        <f t="shared" si="36"/>
        <v>0</v>
      </c>
      <c r="Q138" s="177"/>
      <c r="R138" s="177">
        <f t="shared" si="39"/>
        <v>0</v>
      </c>
      <c r="S138" s="202"/>
      <c r="T138" s="202">
        <f t="shared" si="40"/>
        <v>0</v>
      </c>
      <c r="U138" s="215"/>
      <c r="V138" s="215">
        <f t="shared" si="28"/>
        <v>0</v>
      </c>
      <c r="W138" s="146"/>
      <c r="X138" s="146">
        <f t="shared" si="38"/>
        <v>0</v>
      </c>
      <c r="Y138" s="234"/>
      <c r="Z138" s="233">
        <f t="shared" si="29"/>
        <v>0</v>
      </c>
      <c r="AA138" s="245"/>
      <c r="AB138" s="245">
        <f t="shared" si="41"/>
        <v>0</v>
      </c>
      <c r="AC138" s="259"/>
      <c r="AD138" s="259">
        <f t="shared" si="42"/>
        <v>0</v>
      </c>
      <c r="AE138" s="273"/>
      <c r="AF138" s="273">
        <f t="shared" si="43"/>
        <v>0</v>
      </c>
      <c r="AG138" s="287"/>
      <c r="AH138" s="287">
        <f t="shared" si="44"/>
        <v>0</v>
      </c>
      <c r="AI138" s="297"/>
      <c r="AJ138" s="297">
        <f t="shared" si="45"/>
        <v>0</v>
      </c>
      <c r="AK138" s="312"/>
      <c r="AL138" s="312">
        <f t="shared" si="46"/>
        <v>0</v>
      </c>
      <c r="AM138" s="24">
        <f t="shared" si="37"/>
        <v>0</v>
      </c>
      <c r="AN138" s="15">
        <f t="shared" si="37"/>
        <v>0</v>
      </c>
      <c r="AO138" s="23">
        <f t="shared" si="32"/>
        <v>0</v>
      </c>
      <c r="AP138" s="23">
        <f t="shared" si="33"/>
        <v>0</v>
      </c>
      <c r="AQ138" s="20"/>
    </row>
    <row r="139" spans="1:43" s="37" customFormat="1" x14ac:dyDescent="0.35">
      <c r="A139" s="19"/>
      <c r="B139" s="18"/>
      <c r="C139" s="19"/>
      <c r="D139" s="25">
        <v>14</v>
      </c>
      <c r="E139" s="25"/>
      <c r="F139" s="21"/>
      <c r="G139" s="22"/>
      <c r="H139" s="23"/>
      <c r="I139" s="25">
        <v>3.2</v>
      </c>
      <c r="J139" s="23">
        <f t="shared" si="30"/>
        <v>14</v>
      </c>
      <c r="K139" s="100">
        <v>6</v>
      </c>
      <c r="L139" s="100">
        <f t="shared" si="34"/>
        <v>19.200000000000003</v>
      </c>
      <c r="M139" s="138">
        <v>2</v>
      </c>
      <c r="N139" s="138">
        <f t="shared" si="35"/>
        <v>6.4</v>
      </c>
      <c r="O139" s="151"/>
      <c r="P139" s="151">
        <f t="shared" si="36"/>
        <v>0</v>
      </c>
      <c r="Q139" s="177"/>
      <c r="R139" s="177">
        <f t="shared" si="39"/>
        <v>0</v>
      </c>
      <c r="S139" s="202"/>
      <c r="T139" s="202">
        <f t="shared" si="40"/>
        <v>0</v>
      </c>
      <c r="U139" s="215"/>
      <c r="V139" s="215">
        <f t="shared" si="28"/>
        <v>0</v>
      </c>
      <c r="W139" s="146"/>
      <c r="X139" s="146">
        <f t="shared" si="38"/>
        <v>0</v>
      </c>
      <c r="Y139" s="234"/>
      <c r="Z139" s="233">
        <f t="shared" si="29"/>
        <v>0</v>
      </c>
      <c r="AA139" s="245"/>
      <c r="AB139" s="245">
        <f t="shared" si="41"/>
        <v>0</v>
      </c>
      <c r="AC139" s="259"/>
      <c r="AD139" s="259">
        <f t="shared" si="42"/>
        <v>0</v>
      </c>
      <c r="AE139" s="273"/>
      <c r="AF139" s="273">
        <f t="shared" si="43"/>
        <v>0</v>
      </c>
      <c r="AG139" s="287"/>
      <c r="AH139" s="287">
        <f t="shared" si="44"/>
        <v>0</v>
      </c>
      <c r="AI139" s="297"/>
      <c r="AJ139" s="297">
        <f t="shared" si="45"/>
        <v>0</v>
      </c>
      <c r="AK139" s="312"/>
      <c r="AL139" s="312">
        <f t="shared" si="46"/>
        <v>0</v>
      </c>
      <c r="AM139" s="24">
        <f t="shared" si="37"/>
        <v>8</v>
      </c>
      <c r="AN139" s="15">
        <f t="shared" si="37"/>
        <v>25.6</v>
      </c>
      <c r="AO139" s="23">
        <f t="shared" si="32"/>
        <v>6</v>
      </c>
      <c r="AP139" s="23">
        <f t="shared" si="33"/>
        <v>19.200000000000003</v>
      </c>
      <c r="AQ139" s="20"/>
    </row>
    <row r="140" spans="1:43" s="37" customFormat="1" x14ac:dyDescent="0.35">
      <c r="A140" s="19"/>
      <c r="B140" s="18"/>
      <c r="C140" s="19"/>
      <c r="D140" s="25">
        <v>50</v>
      </c>
      <c r="E140" s="25"/>
      <c r="F140" s="21"/>
      <c r="G140" s="22"/>
      <c r="H140" s="23"/>
      <c r="I140" s="25">
        <v>3.6</v>
      </c>
      <c r="J140" s="23">
        <f t="shared" si="30"/>
        <v>50</v>
      </c>
      <c r="K140" s="100"/>
      <c r="L140" s="100">
        <f t="shared" si="34"/>
        <v>0</v>
      </c>
      <c r="M140" s="138"/>
      <c r="N140" s="138">
        <f t="shared" si="35"/>
        <v>0</v>
      </c>
      <c r="O140" s="151"/>
      <c r="P140" s="151">
        <f t="shared" si="36"/>
        <v>0</v>
      </c>
      <c r="Q140" s="177"/>
      <c r="R140" s="177">
        <f t="shared" si="39"/>
        <v>0</v>
      </c>
      <c r="S140" s="202"/>
      <c r="T140" s="202">
        <f t="shared" si="40"/>
        <v>0</v>
      </c>
      <c r="U140" s="215"/>
      <c r="V140" s="215">
        <f t="shared" ref="V140:V201" si="47">I140*U140</f>
        <v>0</v>
      </c>
      <c r="W140" s="146"/>
      <c r="X140" s="146">
        <f t="shared" si="38"/>
        <v>0</v>
      </c>
      <c r="Y140" s="234"/>
      <c r="Z140" s="233">
        <f t="shared" ref="Z140:Z201" si="48">I140*Y140</f>
        <v>0</v>
      </c>
      <c r="AA140" s="245"/>
      <c r="AB140" s="245">
        <f t="shared" si="41"/>
        <v>0</v>
      </c>
      <c r="AC140" s="259"/>
      <c r="AD140" s="259">
        <f t="shared" si="42"/>
        <v>0</v>
      </c>
      <c r="AE140" s="273"/>
      <c r="AF140" s="273">
        <f t="shared" si="43"/>
        <v>0</v>
      </c>
      <c r="AG140" s="287"/>
      <c r="AH140" s="287">
        <f t="shared" si="44"/>
        <v>0</v>
      </c>
      <c r="AI140" s="297"/>
      <c r="AJ140" s="297">
        <f t="shared" si="45"/>
        <v>0</v>
      </c>
      <c r="AK140" s="312"/>
      <c r="AL140" s="312">
        <f t="shared" si="46"/>
        <v>0</v>
      </c>
      <c r="AM140" s="24">
        <f t="shared" si="37"/>
        <v>0</v>
      </c>
      <c r="AN140" s="15">
        <f t="shared" si="37"/>
        <v>0</v>
      </c>
      <c r="AO140" s="23">
        <f t="shared" si="32"/>
        <v>50</v>
      </c>
      <c r="AP140" s="23">
        <f t="shared" si="33"/>
        <v>180</v>
      </c>
      <c r="AQ140" s="20"/>
    </row>
    <row r="141" spans="1:43" s="37" customFormat="1" x14ac:dyDescent="0.35">
      <c r="A141" s="17">
        <v>51</v>
      </c>
      <c r="B141" s="18" t="s">
        <v>85</v>
      </c>
      <c r="C141" s="19" t="s">
        <v>80</v>
      </c>
      <c r="D141" s="20"/>
      <c r="E141" s="20"/>
      <c r="F141" s="21"/>
      <c r="G141" s="22"/>
      <c r="H141" s="23"/>
      <c r="I141" s="20"/>
      <c r="J141" s="23">
        <f t="shared" si="30"/>
        <v>0</v>
      </c>
      <c r="K141" s="100"/>
      <c r="L141" s="100">
        <f t="shared" si="34"/>
        <v>0</v>
      </c>
      <c r="M141" s="138"/>
      <c r="N141" s="138">
        <f t="shared" si="35"/>
        <v>0</v>
      </c>
      <c r="O141" s="151"/>
      <c r="P141" s="151">
        <f t="shared" si="36"/>
        <v>0</v>
      </c>
      <c r="Q141" s="177"/>
      <c r="R141" s="177">
        <f t="shared" si="39"/>
        <v>0</v>
      </c>
      <c r="S141" s="202"/>
      <c r="T141" s="202">
        <f t="shared" si="40"/>
        <v>0</v>
      </c>
      <c r="U141" s="215"/>
      <c r="V141" s="215">
        <f t="shared" si="47"/>
        <v>0</v>
      </c>
      <c r="W141" s="146"/>
      <c r="X141" s="146">
        <f t="shared" si="38"/>
        <v>0</v>
      </c>
      <c r="Y141" s="234"/>
      <c r="Z141" s="233">
        <f t="shared" si="48"/>
        <v>0</v>
      </c>
      <c r="AA141" s="245"/>
      <c r="AB141" s="245">
        <f t="shared" si="41"/>
        <v>0</v>
      </c>
      <c r="AC141" s="259"/>
      <c r="AD141" s="259">
        <f t="shared" si="42"/>
        <v>0</v>
      </c>
      <c r="AE141" s="273"/>
      <c r="AF141" s="273">
        <f t="shared" si="43"/>
        <v>0</v>
      </c>
      <c r="AG141" s="287"/>
      <c r="AH141" s="287">
        <f t="shared" si="44"/>
        <v>0</v>
      </c>
      <c r="AI141" s="297"/>
      <c r="AJ141" s="297">
        <f t="shared" si="45"/>
        <v>0</v>
      </c>
      <c r="AK141" s="312"/>
      <c r="AL141" s="312">
        <f t="shared" si="46"/>
        <v>0</v>
      </c>
      <c r="AM141" s="24">
        <f t="shared" si="37"/>
        <v>0</v>
      </c>
      <c r="AN141" s="15">
        <f t="shared" si="37"/>
        <v>0</v>
      </c>
      <c r="AO141" s="23">
        <f t="shared" si="32"/>
        <v>0</v>
      </c>
      <c r="AP141" s="23">
        <f t="shared" si="33"/>
        <v>0</v>
      </c>
      <c r="AQ141" s="20"/>
    </row>
    <row r="142" spans="1:43" s="37" customFormat="1" x14ac:dyDescent="0.35">
      <c r="A142" s="19"/>
      <c r="B142" s="18"/>
      <c r="C142" s="19"/>
      <c r="D142" s="25">
        <v>0</v>
      </c>
      <c r="E142" s="25"/>
      <c r="F142" s="21"/>
      <c r="G142" s="22"/>
      <c r="H142" s="23"/>
      <c r="I142" s="25">
        <v>3.6</v>
      </c>
      <c r="J142" s="23">
        <f t="shared" si="30"/>
        <v>0</v>
      </c>
      <c r="K142" s="100"/>
      <c r="L142" s="100">
        <f t="shared" si="34"/>
        <v>0</v>
      </c>
      <c r="M142" s="138"/>
      <c r="N142" s="138">
        <f t="shared" si="35"/>
        <v>0</v>
      </c>
      <c r="O142" s="151"/>
      <c r="P142" s="151">
        <f t="shared" si="36"/>
        <v>0</v>
      </c>
      <c r="Q142" s="177"/>
      <c r="R142" s="177">
        <f t="shared" si="39"/>
        <v>0</v>
      </c>
      <c r="S142" s="202"/>
      <c r="T142" s="202">
        <f t="shared" si="40"/>
        <v>0</v>
      </c>
      <c r="U142" s="215"/>
      <c r="V142" s="215">
        <f t="shared" si="47"/>
        <v>0</v>
      </c>
      <c r="W142" s="146"/>
      <c r="X142" s="146">
        <f t="shared" si="38"/>
        <v>0</v>
      </c>
      <c r="Y142" s="234"/>
      <c r="Z142" s="233">
        <f t="shared" si="48"/>
        <v>0</v>
      </c>
      <c r="AA142" s="245"/>
      <c r="AB142" s="245">
        <f t="shared" si="41"/>
        <v>0</v>
      </c>
      <c r="AC142" s="259"/>
      <c r="AD142" s="259">
        <f t="shared" si="42"/>
        <v>0</v>
      </c>
      <c r="AE142" s="273"/>
      <c r="AF142" s="273">
        <f t="shared" si="43"/>
        <v>0</v>
      </c>
      <c r="AG142" s="287"/>
      <c r="AH142" s="287">
        <f t="shared" si="44"/>
        <v>0</v>
      </c>
      <c r="AI142" s="297"/>
      <c r="AJ142" s="297">
        <f t="shared" si="45"/>
        <v>0</v>
      </c>
      <c r="AK142" s="312"/>
      <c r="AL142" s="312">
        <f t="shared" si="46"/>
        <v>0</v>
      </c>
      <c r="AM142" s="24">
        <f t="shared" si="37"/>
        <v>0</v>
      </c>
      <c r="AN142" s="15">
        <f t="shared" si="37"/>
        <v>0</v>
      </c>
      <c r="AO142" s="23">
        <f t="shared" si="32"/>
        <v>0</v>
      </c>
      <c r="AP142" s="23">
        <f t="shared" si="33"/>
        <v>0</v>
      </c>
      <c r="AQ142" s="20"/>
    </row>
    <row r="143" spans="1:43" s="37" customFormat="1" x14ac:dyDescent="0.35">
      <c r="A143" s="19"/>
      <c r="B143" s="18"/>
      <c r="C143" s="19"/>
      <c r="D143" s="25">
        <v>131</v>
      </c>
      <c r="E143" s="25"/>
      <c r="F143" s="21"/>
      <c r="G143" s="22"/>
      <c r="H143" s="23"/>
      <c r="I143" s="25">
        <v>3.6</v>
      </c>
      <c r="J143" s="23">
        <f t="shared" si="30"/>
        <v>131</v>
      </c>
      <c r="K143" s="100">
        <f>24+50</f>
        <v>74</v>
      </c>
      <c r="L143" s="100">
        <f t="shared" si="34"/>
        <v>266.40000000000003</v>
      </c>
      <c r="M143" s="138">
        <v>24</v>
      </c>
      <c r="N143" s="138">
        <f t="shared" si="35"/>
        <v>86.4</v>
      </c>
      <c r="O143" s="151">
        <f>2+2</f>
        <v>4</v>
      </c>
      <c r="P143" s="151">
        <f t="shared" si="36"/>
        <v>14.4</v>
      </c>
      <c r="Q143" s="177"/>
      <c r="R143" s="177">
        <f t="shared" si="39"/>
        <v>0</v>
      </c>
      <c r="S143" s="202"/>
      <c r="T143" s="202">
        <f t="shared" si="40"/>
        <v>0</v>
      </c>
      <c r="U143" s="215"/>
      <c r="V143" s="215">
        <f t="shared" si="47"/>
        <v>0</v>
      </c>
      <c r="W143" s="146"/>
      <c r="X143" s="146">
        <f t="shared" si="38"/>
        <v>0</v>
      </c>
      <c r="Y143" s="234"/>
      <c r="Z143" s="233">
        <f t="shared" si="48"/>
        <v>0</v>
      </c>
      <c r="AA143" s="245">
        <f>20</f>
        <v>20</v>
      </c>
      <c r="AB143" s="245">
        <f t="shared" si="41"/>
        <v>72</v>
      </c>
      <c r="AC143" s="259"/>
      <c r="AD143" s="259">
        <f t="shared" si="42"/>
        <v>0</v>
      </c>
      <c r="AE143" s="273"/>
      <c r="AF143" s="273">
        <f t="shared" si="43"/>
        <v>0</v>
      </c>
      <c r="AG143" s="287"/>
      <c r="AH143" s="287">
        <f t="shared" si="44"/>
        <v>0</v>
      </c>
      <c r="AI143" s="297"/>
      <c r="AJ143" s="297">
        <f t="shared" si="45"/>
        <v>0</v>
      </c>
      <c r="AK143" s="312"/>
      <c r="AL143" s="312">
        <f t="shared" si="46"/>
        <v>0</v>
      </c>
      <c r="AM143" s="24">
        <f t="shared" si="37"/>
        <v>122</v>
      </c>
      <c r="AN143" s="15">
        <f t="shared" si="37"/>
        <v>439.20000000000005</v>
      </c>
      <c r="AO143" s="23">
        <f t="shared" si="32"/>
        <v>9</v>
      </c>
      <c r="AP143" s="23">
        <f t="shared" si="33"/>
        <v>32.4</v>
      </c>
      <c r="AQ143" s="20"/>
    </row>
    <row r="144" spans="1:43" s="37" customFormat="1" x14ac:dyDescent="0.35">
      <c r="A144" s="19"/>
      <c r="B144" s="18"/>
      <c r="C144" s="19"/>
      <c r="D144" s="25">
        <v>0</v>
      </c>
      <c r="E144" s="25" t="s">
        <v>304</v>
      </c>
      <c r="F144" s="21"/>
      <c r="G144" s="22">
        <v>243845</v>
      </c>
      <c r="H144" s="23">
        <v>50</v>
      </c>
      <c r="I144" s="25">
        <v>3.6</v>
      </c>
      <c r="J144" s="23">
        <f t="shared" si="30"/>
        <v>50</v>
      </c>
      <c r="K144" s="100"/>
      <c r="L144" s="100">
        <f t="shared" si="34"/>
        <v>0</v>
      </c>
      <c r="M144" s="138"/>
      <c r="N144" s="138">
        <f t="shared" si="35"/>
        <v>0</v>
      </c>
      <c r="O144" s="151"/>
      <c r="P144" s="151">
        <f t="shared" si="36"/>
        <v>0</v>
      </c>
      <c r="Q144" s="177"/>
      <c r="R144" s="177">
        <f t="shared" si="39"/>
        <v>0</v>
      </c>
      <c r="S144" s="202"/>
      <c r="T144" s="202">
        <f t="shared" si="40"/>
        <v>0</v>
      </c>
      <c r="U144" s="215"/>
      <c r="V144" s="215">
        <f t="shared" si="47"/>
        <v>0</v>
      </c>
      <c r="W144" s="146"/>
      <c r="X144" s="146">
        <f t="shared" si="38"/>
        <v>0</v>
      </c>
      <c r="Y144" s="234"/>
      <c r="Z144" s="233">
        <f t="shared" si="48"/>
        <v>0</v>
      </c>
      <c r="AA144" s="245"/>
      <c r="AB144" s="245">
        <f t="shared" si="41"/>
        <v>0</v>
      </c>
      <c r="AC144" s="259"/>
      <c r="AD144" s="259">
        <f t="shared" si="42"/>
        <v>0</v>
      </c>
      <c r="AE144" s="273"/>
      <c r="AF144" s="273">
        <f t="shared" si="43"/>
        <v>0</v>
      </c>
      <c r="AG144" s="287"/>
      <c r="AH144" s="287">
        <f t="shared" si="44"/>
        <v>0</v>
      </c>
      <c r="AI144" s="297"/>
      <c r="AJ144" s="297">
        <f t="shared" si="45"/>
        <v>0</v>
      </c>
      <c r="AK144" s="312"/>
      <c r="AL144" s="312">
        <f t="shared" si="46"/>
        <v>0</v>
      </c>
      <c r="AM144" s="24">
        <f t="shared" ref="AM144:AN159" si="49">K144+M144+O144+Q144+S144+U144+W144+Y144+AA144+AC144+AE144+AG144+AI144+AK144</f>
        <v>0</v>
      </c>
      <c r="AN144" s="15">
        <f t="shared" si="49"/>
        <v>0</v>
      </c>
      <c r="AO144" s="23">
        <f t="shared" ref="AO144:AO201" si="50">J144-AM144</f>
        <v>50</v>
      </c>
      <c r="AP144" s="23">
        <f t="shared" ref="AP144:AP201" si="51">I144*AO144</f>
        <v>180</v>
      </c>
      <c r="AQ144" s="20"/>
    </row>
    <row r="145" spans="1:43" s="37" customFormat="1" x14ac:dyDescent="0.35">
      <c r="A145" s="17">
        <v>52</v>
      </c>
      <c r="B145" s="18" t="s">
        <v>86</v>
      </c>
      <c r="C145" s="19" t="s">
        <v>50</v>
      </c>
      <c r="D145" s="20"/>
      <c r="E145" s="20"/>
      <c r="F145" s="21"/>
      <c r="G145" s="22"/>
      <c r="H145" s="23"/>
      <c r="I145" s="20"/>
      <c r="J145" s="23">
        <f t="shared" ref="J145:J200" si="52">D145+H145</f>
        <v>0</v>
      </c>
      <c r="K145" s="100"/>
      <c r="L145" s="100">
        <f t="shared" si="34"/>
        <v>0</v>
      </c>
      <c r="M145" s="138"/>
      <c r="N145" s="138">
        <f t="shared" si="35"/>
        <v>0</v>
      </c>
      <c r="O145" s="151"/>
      <c r="P145" s="151">
        <f t="shared" si="36"/>
        <v>0</v>
      </c>
      <c r="Q145" s="177"/>
      <c r="R145" s="177">
        <f t="shared" si="39"/>
        <v>0</v>
      </c>
      <c r="S145" s="202"/>
      <c r="T145" s="202">
        <f t="shared" si="40"/>
        <v>0</v>
      </c>
      <c r="U145" s="215"/>
      <c r="V145" s="215">
        <f t="shared" si="47"/>
        <v>0</v>
      </c>
      <c r="W145" s="146"/>
      <c r="X145" s="146">
        <f t="shared" si="38"/>
        <v>0</v>
      </c>
      <c r="Y145" s="234"/>
      <c r="Z145" s="233">
        <f t="shared" si="48"/>
        <v>0</v>
      </c>
      <c r="AA145" s="245"/>
      <c r="AB145" s="245">
        <f t="shared" si="41"/>
        <v>0</v>
      </c>
      <c r="AC145" s="259"/>
      <c r="AD145" s="259">
        <f t="shared" si="42"/>
        <v>0</v>
      </c>
      <c r="AE145" s="273"/>
      <c r="AF145" s="273">
        <f t="shared" si="43"/>
        <v>0</v>
      </c>
      <c r="AG145" s="287"/>
      <c r="AH145" s="287">
        <f t="shared" si="44"/>
        <v>0</v>
      </c>
      <c r="AI145" s="297"/>
      <c r="AJ145" s="297">
        <f t="shared" si="45"/>
        <v>0</v>
      </c>
      <c r="AK145" s="312"/>
      <c r="AL145" s="312">
        <f t="shared" si="46"/>
        <v>0</v>
      </c>
      <c r="AM145" s="24">
        <f t="shared" si="49"/>
        <v>0</v>
      </c>
      <c r="AN145" s="15">
        <f t="shared" si="49"/>
        <v>0</v>
      </c>
      <c r="AO145" s="23">
        <f t="shared" si="50"/>
        <v>0</v>
      </c>
      <c r="AP145" s="23">
        <f t="shared" si="51"/>
        <v>0</v>
      </c>
      <c r="AQ145" s="20"/>
    </row>
    <row r="146" spans="1:43" s="37" customFormat="1" x14ac:dyDescent="0.35">
      <c r="A146" s="19"/>
      <c r="B146" s="18"/>
      <c r="C146" s="19"/>
      <c r="D146" s="25">
        <v>120</v>
      </c>
      <c r="E146" s="25"/>
      <c r="F146" s="21"/>
      <c r="G146" s="22"/>
      <c r="H146" s="23"/>
      <c r="I146" s="25">
        <v>2.33</v>
      </c>
      <c r="J146" s="23">
        <f t="shared" si="52"/>
        <v>120</v>
      </c>
      <c r="K146" s="100">
        <f>36+3</f>
        <v>39</v>
      </c>
      <c r="L146" s="100">
        <f t="shared" si="34"/>
        <v>90.87</v>
      </c>
      <c r="M146" s="138">
        <v>12</v>
      </c>
      <c r="N146" s="138">
        <f t="shared" si="35"/>
        <v>27.96</v>
      </c>
      <c r="O146" s="151">
        <f>19+5+4+2+2+2</f>
        <v>34</v>
      </c>
      <c r="P146" s="151">
        <f t="shared" si="36"/>
        <v>79.22</v>
      </c>
      <c r="Q146" s="177"/>
      <c r="R146" s="177">
        <f t="shared" si="39"/>
        <v>0</v>
      </c>
      <c r="S146" s="202"/>
      <c r="T146" s="202">
        <f t="shared" si="40"/>
        <v>0</v>
      </c>
      <c r="U146" s="215"/>
      <c r="V146" s="215">
        <f t="shared" si="47"/>
        <v>0</v>
      </c>
      <c r="W146" s="146"/>
      <c r="X146" s="146">
        <f t="shared" si="38"/>
        <v>0</v>
      </c>
      <c r="Y146" s="234"/>
      <c r="Z146" s="233">
        <f t="shared" si="48"/>
        <v>0</v>
      </c>
      <c r="AA146" s="245"/>
      <c r="AB146" s="245">
        <f t="shared" si="41"/>
        <v>0</v>
      </c>
      <c r="AC146" s="259"/>
      <c r="AD146" s="259">
        <f t="shared" si="42"/>
        <v>0</v>
      </c>
      <c r="AE146" s="273"/>
      <c r="AF146" s="273">
        <f t="shared" si="43"/>
        <v>0</v>
      </c>
      <c r="AG146" s="287"/>
      <c r="AH146" s="287">
        <f t="shared" si="44"/>
        <v>0</v>
      </c>
      <c r="AI146" s="297"/>
      <c r="AJ146" s="297">
        <f t="shared" si="45"/>
        <v>0</v>
      </c>
      <c r="AK146" s="312"/>
      <c r="AL146" s="312">
        <f t="shared" si="46"/>
        <v>0</v>
      </c>
      <c r="AM146" s="24">
        <f t="shared" si="49"/>
        <v>85</v>
      </c>
      <c r="AN146" s="15">
        <f t="shared" si="49"/>
        <v>198.05</v>
      </c>
      <c r="AO146" s="23">
        <f t="shared" si="50"/>
        <v>35</v>
      </c>
      <c r="AP146" s="23">
        <f t="shared" si="51"/>
        <v>81.55</v>
      </c>
      <c r="AQ146" s="20"/>
    </row>
    <row r="147" spans="1:43" s="37" customFormat="1" x14ac:dyDescent="0.35">
      <c r="A147" s="17">
        <v>54</v>
      </c>
      <c r="B147" s="18" t="s">
        <v>87</v>
      </c>
      <c r="C147" s="19" t="s">
        <v>52</v>
      </c>
      <c r="D147" s="20"/>
      <c r="E147" s="20"/>
      <c r="F147" s="21"/>
      <c r="G147" s="22"/>
      <c r="H147" s="23"/>
      <c r="I147" s="20"/>
      <c r="J147" s="23">
        <f t="shared" si="52"/>
        <v>0</v>
      </c>
      <c r="K147" s="100"/>
      <c r="L147" s="100">
        <f t="shared" si="34"/>
        <v>0</v>
      </c>
      <c r="M147" s="138"/>
      <c r="N147" s="138">
        <f t="shared" si="35"/>
        <v>0</v>
      </c>
      <c r="O147" s="151"/>
      <c r="P147" s="151">
        <f t="shared" si="36"/>
        <v>0</v>
      </c>
      <c r="Q147" s="177"/>
      <c r="R147" s="177">
        <f t="shared" si="39"/>
        <v>0</v>
      </c>
      <c r="S147" s="202"/>
      <c r="T147" s="202">
        <f t="shared" si="40"/>
        <v>0</v>
      </c>
      <c r="U147" s="215"/>
      <c r="V147" s="215">
        <f t="shared" si="47"/>
        <v>0</v>
      </c>
      <c r="W147" s="146"/>
      <c r="X147" s="146">
        <f t="shared" si="38"/>
        <v>0</v>
      </c>
      <c r="Y147" s="234"/>
      <c r="Z147" s="233">
        <f t="shared" si="48"/>
        <v>0</v>
      </c>
      <c r="AA147" s="245"/>
      <c r="AB147" s="245">
        <f t="shared" si="41"/>
        <v>0</v>
      </c>
      <c r="AC147" s="259"/>
      <c r="AD147" s="259">
        <f t="shared" si="42"/>
        <v>0</v>
      </c>
      <c r="AE147" s="273"/>
      <c r="AF147" s="273">
        <f t="shared" si="43"/>
        <v>0</v>
      </c>
      <c r="AG147" s="287"/>
      <c r="AH147" s="287">
        <f t="shared" si="44"/>
        <v>0</v>
      </c>
      <c r="AI147" s="297"/>
      <c r="AJ147" s="297">
        <f t="shared" si="45"/>
        <v>0</v>
      </c>
      <c r="AK147" s="312"/>
      <c r="AL147" s="312">
        <f t="shared" si="46"/>
        <v>0</v>
      </c>
      <c r="AM147" s="24">
        <f t="shared" si="49"/>
        <v>0</v>
      </c>
      <c r="AN147" s="15">
        <f t="shared" si="49"/>
        <v>0</v>
      </c>
      <c r="AO147" s="23">
        <f t="shared" si="50"/>
        <v>0</v>
      </c>
      <c r="AP147" s="23">
        <f t="shared" si="51"/>
        <v>0</v>
      </c>
      <c r="AQ147" s="20"/>
    </row>
    <row r="148" spans="1:43" s="37" customFormat="1" x14ac:dyDescent="0.35">
      <c r="A148" s="19"/>
      <c r="B148" s="18"/>
      <c r="C148" s="19"/>
      <c r="D148" s="25">
        <v>5</v>
      </c>
      <c r="E148" s="25"/>
      <c r="F148" s="21"/>
      <c r="G148" s="22"/>
      <c r="H148" s="23"/>
      <c r="I148" s="25">
        <v>46</v>
      </c>
      <c r="J148" s="23">
        <f t="shared" si="52"/>
        <v>5</v>
      </c>
      <c r="K148" s="100"/>
      <c r="L148" s="100">
        <f t="shared" si="34"/>
        <v>0</v>
      </c>
      <c r="M148" s="138"/>
      <c r="N148" s="138">
        <f t="shared" si="35"/>
        <v>0</v>
      </c>
      <c r="O148" s="151"/>
      <c r="P148" s="151">
        <f t="shared" si="36"/>
        <v>0</v>
      </c>
      <c r="Q148" s="177"/>
      <c r="R148" s="177">
        <f t="shared" si="39"/>
        <v>0</v>
      </c>
      <c r="S148" s="202"/>
      <c r="T148" s="202">
        <f t="shared" si="40"/>
        <v>0</v>
      </c>
      <c r="U148" s="215"/>
      <c r="V148" s="215">
        <f t="shared" si="47"/>
        <v>0</v>
      </c>
      <c r="W148" s="146"/>
      <c r="X148" s="146">
        <f t="shared" si="38"/>
        <v>0</v>
      </c>
      <c r="Y148" s="234"/>
      <c r="Z148" s="233">
        <f t="shared" si="48"/>
        <v>0</v>
      </c>
      <c r="AA148" s="245"/>
      <c r="AB148" s="245">
        <f t="shared" si="41"/>
        <v>0</v>
      </c>
      <c r="AC148" s="259"/>
      <c r="AD148" s="259">
        <f t="shared" si="42"/>
        <v>0</v>
      </c>
      <c r="AE148" s="273"/>
      <c r="AF148" s="273">
        <f t="shared" si="43"/>
        <v>0</v>
      </c>
      <c r="AG148" s="287"/>
      <c r="AH148" s="287">
        <f t="shared" si="44"/>
        <v>0</v>
      </c>
      <c r="AI148" s="297"/>
      <c r="AJ148" s="297">
        <f t="shared" si="45"/>
        <v>0</v>
      </c>
      <c r="AK148" s="312"/>
      <c r="AL148" s="312">
        <f t="shared" si="46"/>
        <v>0</v>
      </c>
      <c r="AM148" s="24">
        <f t="shared" si="49"/>
        <v>0</v>
      </c>
      <c r="AN148" s="15">
        <f t="shared" si="49"/>
        <v>0</v>
      </c>
      <c r="AO148" s="23">
        <f t="shared" si="50"/>
        <v>5</v>
      </c>
      <c r="AP148" s="23">
        <f t="shared" si="51"/>
        <v>230</v>
      </c>
      <c r="AQ148" s="20"/>
    </row>
    <row r="149" spans="1:43" s="37" customFormat="1" x14ac:dyDescent="0.35">
      <c r="A149" s="19"/>
      <c r="B149" s="18"/>
      <c r="C149" s="19"/>
      <c r="D149" s="25">
        <v>22</v>
      </c>
      <c r="E149" s="25"/>
      <c r="F149" s="21"/>
      <c r="G149" s="22"/>
      <c r="H149" s="23"/>
      <c r="I149" s="25">
        <v>46</v>
      </c>
      <c r="J149" s="23">
        <f t="shared" si="52"/>
        <v>22</v>
      </c>
      <c r="K149" s="100"/>
      <c r="L149" s="100">
        <f t="shared" si="34"/>
        <v>0</v>
      </c>
      <c r="M149" s="138"/>
      <c r="N149" s="138">
        <f t="shared" si="35"/>
        <v>0</v>
      </c>
      <c r="O149" s="151"/>
      <c r="P149" s="151">
        <f t="shared" si="36"/>
        <v>0</v>
      </c>
      <c r="Q149" s="177"/>
      <c r="R149" s="177">
        <f t="shared" si="39"/>
        <v>0</v>
      </c>
      <c r="S149" s="202"/>
      <c r="T149" s="202">
        <f t="shared" si="40"/>
        <v>0</v>
      </c>
      <c r="U149" s="215"/>
      <c r="V149" s="215">
        <f t="shared" si="47"/>
        <v>0</v>
      </c>
      <c r="W149" s="146"/>
      <c r="X149" s="146">
        <f t="shared" si="38"/>
        <v>0</v>
      </c>
      <c r="Y149" s="234"/>
      <c r="Z149" s="233">
        <f t="shared" si="48"/>
        <v>0</v>
      </c>
      <c r="AA149" s="245"/>
      <c r="AB149" s="245">
        <f t="shared" si="41"/>
        <v>0</v>
      </c>
      <c r="AC149" s="259"/>
      <c r="AD149" s="259">
        <f t="shared" si="42"/>
        <v>0</v>
      </c>
      <c r="AE149" s="273"/>
      <c r="AF149" s="273">
        <f t="shared" si="43"/>
        <v>0</v>
      </c>
      <c r="AG149" s="287"/>
      <c r="AH149" s="287">
        <f t="shared" si="44"/>
        <v>0</v>
      </c>
      <c r="AI149" s="297"/>
      <c r="AJ149" s="297">
        <f t="shared" si="45"/>
        <v>0</v>
      </c>
      <c r="AK149" s="312"/>
      <c r="AL149" s="312">
        <f t="shared" si="46"/>
        <v>0</v>
      </c>
      <c r="AM149" s="24">
        <f t="shared" si="49"/>
        <v>0</v>
      </c>
      <c r="AN149" s="15">
        <f t="shared" si="49"/>
        <v>0</v>
      </c>
      <c r="AO149" s="23">
        <f t="shared" si="50"/>
        <v>22</v>
      </c>
      <c r="AP149" s="23">
        <f t="shared" si="51"/>
        <v>1012</v>
      </c>
      <c r="AQ149" s="20"/>
    </row>
    <row r="150" spans="1:43" s="37" customFormat="1" x14ac:dyDescent="0.35">
      <c r="A150" s="17">
        <v>55</v>
      </c>
      <c r="B150" s="18" t="s">
        <v>88</v>
      </c>
      <c r="C150" s="19" t="s">
        <v>52</v>
      </c>
      <c r="D150" s="20"/>
      <c r="E150" s="20"/>
      <c r="F150" s="21"/>
      <c r="G150" s="22"/>
      <c r="H150" s="23"/>
      <c r="I150" s="20"/>
      <c r="J150" s="23">
        <f t="shared" si="52"/>
        <v>0</v>
      </c>
      <c r="K150" s="100"/>
      <c r="L150" s="100">
        <f t="shared" si="34"/>
        <v>0</v>
      </c>
      <c r="M150" s="138"/>
      <c r="N150" s="138">
        <f t="shared" si="35"/>
        <v>0</v>
      </c>
      <c r="O150" s="151"/>
      <c r="P150" s="151">
        <f t="shared" si="36"/>
        <v>0</v>
      </c>
      <c r="Q150" s="177"/>
      <c r="R150" s="177">
        <f t="shared" si="39"/>
        <v>0</v>
      </c>
      <c r="S150" s="202"/>
      <c r="T150" s="202">
        <f t="shared" si="40"/>
        <v>0</v>
      </c>
      <c r="U150" s="215"/>
      <c r="V150" s="215">
        <f t="shared" si="47"/>
        <v>0</v>
      </c>
      <c r="W150" s="146"/>
      <c r="X150" s="146">
        <f t="shared" si="38"/>
        <v>0</v>
      </c>
      <c r="Y150" s="234"/>
      <c r="Z150" s="233">
        <f t="shared" si="48"/>
        <v>0</v>
      </c>
      <c r="AA150" s="245"/>
      <c r="AB150" s="245">
        <f t="shared" si="41"/>
        <v>0</v>
      </c>
      <c r="AC150" s="259"/>
      <c r="AD150" s="259">
        <f t="shared" si="42"/>
        <v>0</v>
      </c>
      <c r="AE150" s="273"/>
      <c r="AF150" s="273">
        <f t="shared" si="43"/>
        <v>0</v>
      </c>
      <c r="AG150" s="287"/>
      <c r="AH150" s="287">
        <f t="shared" si="44"/>
        <v>0</v>
      </c>
      <c r="AI150" s="297"/>
      <c r="AJ150" s="297">
        <f t="shared" si="45"/>
        <v>0</v>
      </c>
      <c r="AK150" s="312"/>
      <c r="AL150" s="312">
        <f t="shared" si="46"/>
        <v>0</v>
      </c>
      <c r="AM150" s="24">
        <f t="shared" si="49"/>
        <v>0</v>
      </c>
      <c r="AN150" s="15">
        <f t="shared" si="49"/>
        <v>0</v>
      </c>
      <c r="AO150" s="23">
        <f t="shared" si="50"/>
        <v>0</v>
      </c>
      <c r="AP150" s="23">
        <f t="shared" si="51"/>
        <v>0</v>
      </c>
      <c r="AQ150" s="20"/>
    </row>
    <row r="151" spans="1:43" s="37" customFormat="1" x14ac:dyDescent="0.35">
      <c r="A151" s="19"/>
      <c r="B151" s="18"/>
      <c r="C151" s="19"/>
      <c r="D151" s="25">
        <v>10</v>
      </c>
      <c r="E151" s="25"/>
      <c r="F151" s="21"/>
      <c r="G151" s="22"/>
      <c r="H151" s="23"/>
      <c r="I151" s="25">
        <v>8</v>
      </c>
      <c r="J151" s="23">
        <f t="shared" si="52"/>
        <v>10</v>
      </c>
      <c r="K151" s="100"/>
      <c r="L151" s="100">
        <f t="shared" si="34"/>
        <v>0</v>
      </c>
      <c r="M151" s="138"/>
      <c r="N151" s="138">
        <f t="shared" si="35"/>
        <v>0</v>
      </c>
      <c r="O151" s="151">
        <f>2</f>
        <v>2</v>
      </c>
      <c r="P151" s="151">
        <f t="shared" si="36"/>
        <v>16</v>
      </c>
      <c r="Q151" s="177"/>
      <c r="R151" s="177">
        <f t="shared" si="39"/>
        <v>0</v>
      </c>
      <c r="S151" s="202"/>
      <c r="T151" s="202">
        <f t="shared" si="40"/>
        <v>0</v>
      </c>
      <c r="U151" s="215"/>
      <c r="V151" s="215">
        <f t="shared" si="47"/>
        <v>0</v>
      </c>
      <c r="W151" s="146"/>
      <c r="X151" s="146">
        <f t="shared" si="38"/>
        <v>0</v>
      </c>
      <c r="Y151" s="234"/>
      <c r="Z151" s="233">
        <f t="shared" si="48"/>
        <v>0</v>
      </c>
      <c r="AA151" s="245"/>
      <c r="AB151" s="245">
        <f t="shared" si="41"/>
        <v>0</v>
      </c>
      <c r="AC151" s="259"/>
      <c r="AD151" s="259">
        <f t="shared" si="42"/>
        <v>0</v>
      </c>
      <c r="AE151" s="273"/>
      <c r="AF151" s="273">
        <f t="shared" si="43"/>
        <v>0</v>
      </c>
      <c r="AG151" s="287"/>
      <c r="AH151" s="287">
        <f t="shared" si="44"/>
        <v>0</v>
      </c>
      <c r="AI151" s="297"/>
      <c r="AJ151" s="297">
        <f t="shared" si="45"/>
        <v>0</v>
      </c>
      <c r="AK151" s="312"/>
      <c r="AL151" s="312">
        <f t="shared" si="46"/>
        <v>0</v>
      </c>
      <c r="AM151" s="24">
        <f t="shared" si="49"/>
        <v>2</v>
      </c>
      <c r="AN151" s="15">
        <f t="shared" si="49"/>
        <v>16</v>
      </c>
      <c r="AO151" s="23">
        <f t="shared" si="50"/>
        <v>8</v>
      </c>
      <c r="AP151" s="23">
        <f t="shared" si="51"/>
        <v>64</v>
      </c>
      <c r="AQ151" s="20"/>
    </row>
    <row r="152" spans="1:43" s="37" customFormat="1" x14ac:dyDescent="0.35">
      <c r="A152" s="17">
        <v>56</v>
      </c>
      <c r="B152" s="18" t="s">
        <v>89</v>
      </c>
      <c r="C152" s="19" t="s">
        <v>52</v>
      </c>
      <c r="D152" s="20"/>
      <c r="E152" s="20"/>
      <c r="F152" s="21"/>
      <c r="G152" s="22"/>
      <c r="H152" s="23"/>
      <c r="I152" s="20"/>
      <c r="J152" s="23">
        <f t="shared" si="52"/>
        <v>0</v>
      </c>
      <c r="K152" s="100"/>
      <c r="L152" s="100">
        <f t="shared" ref="L152:L201" si="53">I152*K152</f>
        <v>0</v>
      </c>
      <c r="M152" s="138"/>
      <c r="N152" s="138">
        <f t="shared" ref="N152:N201" si="54">I152*M152</f>
        <v>0</v>
      </c>
      <c r="O152" s="151"/>
      <c r="P152" s="151">
        <f t="shared" ref="P152:P201" si="55">I152*O152</f>
        <v>0</v>
      </c>
      <c r="Q152" s="177"/>
      <c r="R152" s="177">
        <f t="shared" si="39"/>
        <v>0</v>
      </c>
      <c r="S152" s="202"/>
      <c r="T152" s="202">
        <f t="shared" si="40"/>
        <v>0</v>
      </c>
      <c r="U152" s="215"/>
      <c r="V152" s="215">
        <f t="shared" si="47"/>
        <v>0</v>
      </c>
      <c r="W152" s="146"/>
      <c r="X152" s="146">
        <f t="shared" si="38"/>
        <v>0</v>
      </c>
      <c r="Y152" s="234"/>
      <c r="Z152" s="233">
        <f t="shared" si="48"/>
        <v>0</v>
      </c>
      <c r="AA152" s="245"/>
      <c r="AB152" s="245">
        <f t="shared" si="41"/>
        <v>0</v>
      </c>
      <c r="AC152" s="259"/>
      <c r="AD152" s="259">
        <f t="shared" si="42"/>
        <v>0</v>
      </c>
      <c r="AE152" s="273"/>
      <c r="AF152" s="273">
        <f t="shared" si="43"/>
        <v>0</v>
      </c>
      <c r="AG152" s="287"/>
      <c r="AH152" s="287">
        <f t="shared" si="44"/>
        <v>0</v>
      </c>
      <c r="AI152" s="297"/>
      <c r="AJ152" s="297">
        <f t="shared" si="45"/>
        <v>0</v>
      </c>
      <c r="AK152" s="312"/>
      <c r="AL152" s="312">
        <f t="shared" si="46"/>
        <v>0</v>
      </c>
      <c r="AM152" s="24">
        <f t="shared" si="49"/>
        <v>0</v>
      </c>
      <c r="AN152" s="15">
        <f t="shared" si="49"/>
        <v>0</v>
      </c>
      <c r="AO152" s="23">
        <f t="shared" si="50"/>
        <v>0</v>
      </c>
      <c r="AP152" s="23">
        <f t="shared" si="51"/>
        <v>0</v>
      </c>
      <c r="AQ152" s="20"/>
    </row>
    <row r="153" spans="1:43" s="37" customFormat="1" x14ac:dyDescent="0.35">
      <c r="A153" s="19"/>
      <c r="B153" s="18"/>
      <c r="C153" s="19"/>
      <c r="D153" s="25">
        <v>0</v>
      </c>
      <c r="E153" s="25"/>
      <c r="F153" s="21"/>
      <c r="G153" s="22"/>
      <c r="H153" s="23"/>
      <c r="I153" s="25">
        <v>8</v>
      </c>
      <c r="J153" s="23">
        <f t="shared" si="52"/>
        <v>0</v>
      </c>
      <c r="K153" s="100"/>
      <c r="L153" s="100">
        <f t="shared" si="53"/>
        <v>0</v>
      </c>
      <c r="M153" s="138"/>
      <c r="N153" s="138">
        <f t="shared" si="54"/>
        <v>0</v>
      </c>
      <c r="O153" s="151"/>
      <c r="P153" s="151">
        <f t="shared" si="55"/>
        <v>0</v>
      </c>
      <c r="Q153" s="177"/>
      <c r="R153" s="177">
        <f t="shared" si="39"/>
        <v>0</v>
      </c>
      <c r="S153" s="202"/>
      <c r="T153" s="202">
        <f t="shared" si="40"/>
        <v>0</v>
      </c>
      <c r="U153" s="215"/>
      <c r="V153" s="215">
        <f t="shared" si="47"/>
        <v>0</v>
      </c>
      <c r="W153" s="146"/>
      <c r="X153" s="146">
        <f t="shared" si="38"/>
        <v>0</v>
      </c>
      <c r="Y153" s="234"/>
      <c r="Z153" s="233">
        <f t="shared" si="48"/>
        <v>0</v>
      </c>
      <c r="AA153" s="245"/>
      <c r="AB153" s="245">
        <f t="shared" si="41"/>
        <v>0</v>
      </c>
      <c r="AC153" s="259"/>
      <c r="AD153" s="259">
        <f t="shared" si="42"/>
        <v>0</v>
      </c>
      <c r="AE153" s="273"/>
      <c r="AF153" s="273">
        <f t="shared" si="43"/>
        <v>0</v>
      </c>
      <c r="AG153" s="287"/>
      <c r="AH153" s="287">
        <f t="shared" si="44"/>
        <v>0</v>
      </c>
      <c r="AI153" s="297"/>
      <c r="AJ153" s="297">
        <f t="shared" si="45"/>
        <v>0</v>
      </c>
      <c r="AK153" s="312"/>
      <c r="AL153" s="312">
        <f t="shared" si="46"/>
        <v>0</v>
      </c>
      <c r="AM153" s="24">
        <f t="shared" si="49"/>
        <v>0</v>
      </c>
      <c r="AN153" s="15">
        <f t="shared" si="49"/>
        <v>0</v>
      </c>
      <c r="AO153" s="23">
        <f t="shared" si="50"/>
        <v>0</v>
      </c>
      <c r="AP153" s="23">
        <f t="shared" si="51"/>
        <v>0</v>
      </c>
      <c r="AQ153" s="20"/>
    </row>
    <row r="154" spans="1:43" s="37" customFormat="1" x14ac:dyDescent="0.35">
      <c r="A154" s="19"/>
      <c r="B154" s="18"/>
      <c r="C154" s="19"/>
      <c r="D154" s="25">
        <v>6</v>
      </c>
      <c r="E154" s="25"/>
      <c r="F154" s="21"/>
      <c r="G154" s="22"/>
      <c r="H154" s="23"/>
      <c r="I154" s="25">
        <v>10</v>
      </c>
      <c r="J154" s="23">
        <f t="shared" si="52"/>
        <v>6</v>
      </c>
      <c r="K154" s="100"/>
      <c r="L154" s="100">
        <f t="shared" si="53"/>
        <v>0</v>
      </c>
      <c r="M154" s="138"/>
      <c r="N154" s="138">
        <f t="shared" si="54"/>
        <v>0</v>
      </c>
      <c r="O154" s="151">
        <f>3</f>
        <v>3</v>
      </c>
      <c r="P154" s="151">
        <f t="shared" si="55"/>
        <v>30</v>
      </c>
      <c r="Q154" s="177"/>
      <c r="R154" s="177">
        <f t="shared" si="39"/>
        <v>0</v>
      </c>
      <c r="S154" s="202"/>
      <c r="T154" s="202">
        <f t="shared" si="40"/>
        <v>0</v>
      </c>
      <c r="U154" s="215"/>
      <c r="V154" s="215">
        <f t="shared" si="47"/>
        <v>0</v>
      </c>
      <c r="W154" s="146"/>
      <c r="X154" s="146">
        <f t="shared" si="38"/>
        <v>0</v>
      </c>
      <c r="Y154" s="234"/>
      <c r="Z154" s="233">
        <f t="shared" si="48"/>
        <v>0</v>
      </c>
      <c r="AA154" s="245"/>
      <c r="AB154" s="245">
        <f t="shared" si="41"/>
        <v>0</v>
      </c>
      <c r="AC154" s="259"/>
      <c r="AD154" s="259">
        <f t="shared" si="42"/>
        <v>0</v>
      </c>
      <c r="AE154" s="273"/>
      <c r="AF154" s="273">
        <f t="shared" si="43"/>
        <v>0</v>
      </c>
      <c r="AG154" s="287"/>
      <c r="AH154" s="287">
        <f t="shared" si="44"/>
        <v>0</v>
      </c>
      <c r="AI154" s="297"/>
      <c r="AJ154" s="297">
        <f t="shared" si="45"/>
        <v>0</v>
      </c>
      <c r="AK154" s="312"/>
      <c r="AL154" s="312">
        <f t="shared" si="46"/>
        <v>0</v>
      </c>
      <c r="AM154" s="24">
        <f t="shared" si="49"/>
        <v>3</v>
      </c>
      <c r="AN154" s="15">
        <f t="shared" si="49"/>
        <v>30</v>
      </c>
      <c r="AO154" s="23">
        <f t="shared" si="50"/>
        <v>3</v>
      </c>
      <c r="AP154" s="23">
        <f t="shared" si="51"/>
        <v>30</v>
      </c>
      <c r="AQ154" s="20"/>
    </row>
    <row r="155" spans="1:43" s="37" customFormat="1" x14ac:dyDescent="0.35">
      <c r="A155" s="17">
        <v>57</v>
      </c>
      <c r="B155" s="18" t="s">
        <v>90</v>
      </c>
      <c r="C155" s="19" t="s">
        <v>52</v>
      </c>
      <c r="D155" s="20"/>
      <c r="E155" s="20"/>
      <c r="F155" s="21"/>
      <c r="G155" s="22"/>
      <c r="H155" s="23"/>
      <c r="I155" s="20"/>
      <c r="J155" s="23">
        <f t="shared" si="52"/>
        <v>0</v>
      </c>
      <c r="K155" s="100"/>
      <c r="L155" s="100">
        <f t="shared" si="53"/>
        <v>0</v>
      </c>
      <c r="M155" s="138"/>
      <c r="N155" s="138">
        <f t="shared" si="54"/>
        <v>0</v>
      </c>
      <c r="O155" s="151"/>
      <c r="P155" s="151">
        <f t="shared" si="55"/>
        <v>0</v>
      </c>
      <c r="Q155" s="177"/>
      <c r="R155" s="177">
        <f t="shared" si="39"/>
        <v>0</v>
      </c>
      <c r="S155" s="202"/>
      <c r="T155" s="202">
        <f t="shared" si="40"/>
        <v>0</v>
      </c>
      <c r="U155" s="215"/>
      <c r="V155" s="215">
        <f t="shared" si="47"/>
        <v>0</v>
      </c>
      <c r="W155" s="146"/>
      <c r="X155" s="146">
        <f t="shared" si="38"/>
        <v>0</v>
      </c>
      <c r="Y155" s="234"/>
      <c r="Z155" s="233">
        <f t="shared" si="48"/>
        <v>0</v>
      </c>
      <c r="AA155" s="245"/>
      <c r="AB155" s="245">
        <f t="shared" si="41"/>
        <v>0</v>
      </c>
      <c r="AC155" s="259"/>
      <c r="AD155" s="259">
        <f t="shared" si="42"/>
        <v>0</v>
      </c>
      <c r="AE155" s="273"/>
      <c r="AF155" s="273">
        <f t="shared" si="43"/>
        <v>0</v>
      </c>
      <c r="AG155" s="287"/>
      <c r="AH155" s="287">
        <f t="shared" si="44"/>
        <v>0</v>
      </c>
      <c r="AI155" s="297"/>
      <c r="AJ155" s="297">
        <f t="shared" si="45"/>
        <v>0</v>
      </c>
      <c r="AK155" s="312"/>
      <c r="AL155" s="312">
        <f t="shared" si="46"/>
        <v>0</v>
      </c>
      <c r="AM155" s="24">
        <f t="shared" si="49"/>
        <v>0</v>
      </c>
      <c r="AN155" s="15">
        <f t="shared" si="49"/>
        <v>0</v>
      </c>
      <c r="AO155" s="23">
        <f t="shared" si="50"/>
        <v>0</v>
      </c>
      <c r="AP155" s="23">
        <f t="shared" si="51"/>
        <v>0</v>
      </c>
      <c r="AQ155" s="20"/>
    </row>
    <row r="156" spans="1:43" s="37" customFormat="1" x14ac:dyDescent="0.35">
      <c r="A156" s="19"/>
      <c r="B156" s="18"/>
      <c r="C156" s="19"/>
      <c r="D156" s="25">
        <v>4</v>
      </c>
      <c r="E156" s="25"/>
      <c r="F156" s="21"/>
      <c r="G156" s="22"/>
      <c r="H156" s="23"/>
      <c r="I156" s="25">
        <v>46</v>
      </c>
      <c r="J156" s="23">
        <f t="shared" si="52"/>
        <v>4</v>
      </c>
      <c r="K156" s="100"/>
      <c r="L156" s="100">
        <f t="shared" si="53"/>
        <v>0</v>
      </c>
      <c r="M156" s="138"/>
      <c r="N156" s="138">
        <f t="shared" si="54"/>
        <v>0</v>
      </c>
      <c r="O156" s="151"/>
      <c r="P156" s="151">
        <f t="shared" si="55"/>
        <v>0</v>
      </c>
      <c r="Q156" s="177"/>
      <c r="R156" s="177">
        <f t="shared" si="39"/>
        <v>0</v>
      </c>
      <c r="S156" s="202"/>
      <c r="T156" s="202">
        <f t="shared" si="40"/>
        <v>0</v>
      </c>
      <c r="U156" s="215"/>
      <c r="V156" s="215">
        <f t="shared" si="47"/>
        <v>0</v>
      </c>
      <c r="W156" s="146"/>
      <c r="X156" s="146">
        <f t="shared" si="38"/>
        <v>0</v>
      </c>
      <c r="Y156" s="234"/>
      <c r="Z156" s="233">
        <f t="shared" si="48"/>
        <v>0</v>
      </c>
      <c r="AA156" s="245"/>
      <c r="AB156" s="245">
        <f t="shared" si="41"/>
        <v>0</v>
      </c>
      <c r="AC156" s="259"/>
      <c r="AD156" s="259">
        <f t="shared" si="42"/>
        <v>0</v>
      </c>
      <c r="AE156" s="273"/>
      <c r="AF156" s="273">
        <f t="shared" si="43"/>
        <v>0</v>
      </c>
      <c r="AG156" s="287"/>
      <c r="AH156" s="287">
        <f t="shared" si="44"/>
        <v>0</v>
      </c>
      <c r="AI156" s="297"/>
      <c r="AJ156" s="297">
        <f t="shared" si="45"/>
        <v>0</v>
      </c>
      <c r="AK156" s="312"/>
      <c r="AL156" s="312">
        <f t="shared" si="46"/>
        <v>0</v>
      </c>
      <c r="AM156" s="24">
        <f t="shared" si="49"/>
        <v>0</v>
      </c>
      <c r="AN156" s="15">
        <f t="shared" si="49"/>
        <v>0</v>
      </c>
      <c r="AO156" s="23">
        <f t="shared" si="50"/>
        <v>4</v>
      </c>
      <c r="AP156" s="23">
        <f t="shared" si="51"/>
        <v>184</v>
      </c>
      <c r="AQ156" s="20"/>
    </row>
    <row r="157" spans="1:43" s="37" customFormat="1" x14ac:dyDescent="0.35">
      <c r="A157" s="19"/>
      <c r="B157" s="18"/>
      <c r="C157" s="19"/>
      <c r="D157" s="25">
        <v>24</v>
      </c>
      <c r="E157" s="25"/>
      <c r="F157" s="21"/>
      <c r="G157" s="22"/>
      <c r="H157" s="23"/>
      <c r="I157" s="25">
        <v>46</v>
      </c>
      <c r="J157" s="23">
        <f t="shared" si="52"/>
        <v>24</v>
      </c>
      <c r="K157" s="100"/>
      <c r="L157" s="100">
        <f t="shared" si="53"/>
        <v>0</v>
      </c>
      <c r="M157" s="138"/>
      <c r="N157" s="138">
        <f t="shared" si="54"/>
        <v>0</v>
      </c>
      <c r="O157" s="151"/>
      <c r="P157" s="151">
        <f t="shared" si="55"/>
        <v>0</v>
      </c>
      <c r="Q157" s="177"/>
      <c r="R157" s="177">
        <f t="shared" si="39"/>
        <v>0</v>
      </c>
      <c r="S157" s="202"/>
      <c r="T157" s="202">
        <f t="shared" si="40"/>
        <v>0</v>
      </c>
      <c r="U157" s="215"/>
      <c r="V157" s="215">
        <f t="shared" si="47"/>
        <v>0</v>
      </c>
      <c r="W157" s="146"/>
      <c r="X157" s="146">
        <f t="shared" si="38"/>
        <v>0</v>
      </c>
      <c r="Y157" s="234"/>
      <c r="Z157" s="233">
        <f t="shared" si="48"/>
        <v>0</v>
      </c>
      <c r="AA157" s="245"/>
      <c r="AB157" s="245">
        <f t="shared" si="41"/>
        <v>0</v>
      </c>
      <c r="AC157" s="259"/>
      <c r="AD157" s="259">
        <f t="shared" si="42"/>
        <v>0</v>
      </c>
      <c r="AE157" s="273"/>
      <c r="AF157" s="273">
        <f t="shared" si="43"/>
        <v>0</v>
      </c>
      <c r="AG157" s="287"/>
      <c r="AH157" s="287">
        <f t="shared" si="44"/>
        <v>0</v>
      </c>
      <c r="AI157" s="297"/>
      <c r="AJ157" s="297">
        <f t="shared" si="45"/>
        <v>0</v>
      </c>
      <c r="AK157" s="312"/>
      <c r="AL157" s="312">
        <f t="shared" si="46"/>
        <v>0</v>
      </c>
      <c r="AM157" s="24">
        <f t="shared" si="49"/>
        <v>0</v>
      </c>
      <c r="AN157" s="15">
        <f t="shared" si="49"/>
        <v>0</v>
      </c>
      <c r="AO157" s="23">
        <f t="shared" si="50"/>
        <v>24</v>
      </c>
      <c r="AP157" s="23">
        <f t="shared" si="51"/>
        <v>1104</v>
      </c>
      <c r="AQ157" s="20"/>
    </row>
    <row r="158" spans="1:43" s="37" customFormat="1" x14ac:dyDescent="0.35">
      <c r="A158" s="17">
        <v>59</v>
      </c>
      <c r="B158" s="18" t="s">
        <v>91</v>
      </c>
      <c r="C158" s="19" t="s">
        <v>40</v>
      </c>
      <c r="D158" s="20"/>
      <c r="E158" s="20"/>
      <c r="F158" s="21"/>
      <c r="G158" s="22"/>
      <c r="H158" s="23"/>
      <c r="I158" s="20"/>
      <c r="J158" s="23">
        <f t="shared" si="52"/>
        <v>0</v>
      </c>
      <c r="K158" s="100"/>
      <c r="L158" s="100">
        <f t="shared" si="53"/>
        <v>0</v>
      </c>
      <c r="M158" s="138"/>
      <c r="N158" s="138">
        <f t="shared" si="54"/>
        <v>0</v>
      </c>
      <c r="O158" s="151"/>
      <c r="P158" s="151">
        <f t="shared" si="55"/>
        <v>0</v>
      </c>
      <c r="Q158" s="177"/>
      <c r="R158" s="177">
        <f t="shared" si="39"/>
        <v>0</v>
      </c>
      <c r="S158" s="202"/>
      <c r="T158" s="202">
        <f t="shared" si="40"/>
        <v>0</v>
      </c>
      <c r="U158" s="215"/>
      <c r="V158" s="215">
        <f t="shared" si="47"/>
        <v>0</v>
      </c>
      <c r="W158" s="146"/>
      <c r="X158" s="146">
        <f t="shared" si="38"/>
        <v>0</v>
      </c>
      <c r="Y158" s="234"/>
      <c r="Z158" s="233">
        <f t="shared" si="48"/>
        <v>0</v>
      </c>
      <c r="AA158" s="245"/>
      <c r="AB158" s="245">
        <f t="shared" si="41"/>
        <v>0</v>
      </c>
      <c r="AC158" s="259"/>
      <c r="AD158" s="259">
        <f t="shared" si="42"/>
        <v>0</v>
      </c>
      <c r="AE158" s="273"/>
      <c r="AF158" s="273">
        <f t="shared" si="43"/>
        <v>0</v>
      </c>
      <c r="AG158" s="287"/>
      <c r="AH158" s="287">
        <f t="shared" si="44"/>
        <v>0</v>
      </c>
      <c r="AI158" s="297"/>
      <c r="AJ158" s="297">
        <f t="shared" si="45"/>
        <v>0</v>
      </c>
      <c r="AK158" s="312"/>
      <c r="AL158" s="312">
        <f t="shared" si="46"/>
        <v>0</v>
      </c>
      <c r="AM158" s="24">
        <f t="shared" si="49"/>
        <v>0</v>
      </c>
      <c r="AN158" s="15">
        <f t="shared" si="49"/>
        <v>0</v>
      </c>
      <c r="AO158" s="23">
        <f t="shared" si="50"/>
        <v>0</v>
      </c>
      <c r="AP158" s="23">
        <f t="shared" si="51"/>
        <v>0</v>
      </c>
      <c r="AQ158" s="20"/>
    </row>
    <row r="159" spans="1:43" s="37" customFormat="1" x14ac:dyDescent="0.35">
      <c r="A159" s="19"/>
      <c r="B159" s="18"/>
      <c r="C159" s="19"/>
      <c r="D159" s="25">
        <v>2</v>
      </c>
      <c r="E159" s="25"/>
      <c r="F159" s="21"/>
      <c r="G159" s="22"/>
      <c r="H159" s="23"/>
      <c r="I159" s="25">
        <v>55</v>
      </c>
      <c r="J159" s="23">
        <f t="shared" si="52"/>
        <v>2</v>
      </c>
      <c r="K159" s="100"/>
      <c r="L159" s="100">
        <f t="shared" si="53"/>
        <v>0</v>
      </c>
      <c r="M159" s="138"/>
      <c r="N159" s="138">
        <f t="shared" si="54"/>
        <v>0</v>
      </c>
      <c r="O159" s="151"/>
      <c r="P159" s="151">
        <f t="shared" si="55"/>
        <v>0</v>
      </c>
      <c r="Q159" s="177"/>
      <c r="R159" s="177">
        <f t="shared" si="39"/>
        <v>0</v>
      </c>
      <c r="S159" s="202"/>
      <c r="T159" s="202">
        <f t="shared" si="40"/>
        <v>0</v>
      </c>
      <c r="U159" s="215"/>
      <c r="V159" s="215">
        <f t="shared" si="47"/>
        <v>0</v>
      </c>
      <c r="W159" s="146"/>
      <c r="X159" s="146">
        <f t="shared" si="38"/>
        <v>0</v>
      </c>
      <c r="Y159" s="234"/>
      <c r="Z159" s="233">
        <f t="shared" si="48"/>
        <v>0</v>
      </c>
      <c r="AA159" s="245"/>
      <c r="AB159" s="245">
        <f t="shared" si="41"/>
        <v>0</v>
      </c>
      <c r="AC159" s="259"/>
      <c r="AD159" s="259">
        <f t="shared" si="42"/>
        <v>0</v>
      </c>
      <c r="AE159" s="273"/>
      <c r="AF159" s="273">
        <f t="shared" si="43"/>
        <v>0</v>
      </c>
      <c r="AG159" s="287"/>
      <c r="AH159" s="287">
        <f t="shared" si="44"/>
        <v>0</v>
      </c>
      <c r="AI159" s="297"/>
      <c r="AJ159" s="297">
        <f t="shared" si="45"/>
        <v>0</v>
      </c>
      <c r="AK159" s="312"/>
      <c r="AL159" s="312">
        <f t="shared" si="46"/>
        <v>0</v>
      </c>
      <c r="AM159" s="24">
        <f t="shared" si="49"/>
        <v>0</v>
      </c>
      <c r="AN159" s="15">
        <f t="shared" si="49"/>
        <v>0</v>
      </c>
      <c r="AO159" s="23">
        <f t="shared" si="50"/>
        <v>2</v>
      </c>
      <c r="AP159" s="23">
        <f t="shared" si="51"/>
        <v>110</v>
      </c>
      <c r="AQ159" s="20"/>
    </row>
    <row r="160" spans="1:43" s="37" customFormat="1" x14ac:dyDescent="0.35">
      <c r="A160" s="17">
        <v>60</v>
      </c>
      <c r="B160" s="18" t="s">
        <v>92</v>
      </c>
      <c r="C160" s="19" t="s">
        <v>93</v>
      </c>
      <c r="D160" s="20"/>
      <c r="E160" s="20"/>
      <c r="F160" s="21"/>
      <c r="G160" s="22"/>
      <c r="H160" s="23"/>
      <c r="I160" s="20"/>
      <c r="J160" s="23">
        <f t="shared" si="52"/>
        <v>0</v>
      </c>
      <c r="K160" s="100"/>
      <c r="L160" s="100">
        <f t="shared" si="53"/>
        <v>0</v>
      </c>
      <c r="M160" s="138"/>
      <c r="N160" s="138">
        <f t="shared" si="54"/>
        <v>0</v>
      </c>
      <c r="O160" s="151"/>
      <c r="P160" s="151">
        <f t="shared" si="55"/>
        <v>0</v>
      </c>
      <c r="Q160" s="177"/>
      <c r="R160" s="177">
        <f t="shared" si="39"/>
        <v>0</v>
      </c>
      <c r="S160" s="202"/>
      <c r="T160" s="202">
        <f t="shared" si="40"/>
        <v>0</v>
      </c>
      <c r="U160" s="215"/>
      <c r="V160" s="215">
        <f t="shared" si="47"/>
        <v>0</v>
      </c>
      <c r="W160" s="146"/>
      <c r="X160" s="146">
        <f t="shared" si="38"/>
        <v>0</v>
      </c>
      <c r="Y160" s="234"/>
      <c r="Z160" s="233">
        <f t="shared" si="48"/>
        <v>0</v>
      </c>
      <c r="AA160" s="245"/>
      <c r="AB160" s="245">
        <f t="shared" si="41"/>
        <v>0</v>
      </c>
      <c r="AC160" s="259"/>
      <c r="AD160" s="259">
        <f t="shared" si="42"/>
        <v>0</v>
      </c>
      <c r="AE160" s="273"/>
      <c r="AF160" s="273">
        <f t="shared" si="43"/>
        <v>0</v>
      </c>
      <c r="AG160" s="287"/>
      <c r="AH160" s="287">
        <f t="shared" si="44"/>
        <v>0</v>
      </c>
      <c r="AI160" s="297"/>
      <c r="AJ160" s="297">
        <f t="shared" si="45"/>
        <v>0</v>
      </c>
      <c r="AK160" s="312"/>
      <c r="AL160" s="312">
        <f t="shared" si="46"/>
        <v>0</v>
      </c>
      <c r="AM160" s="24">
        <f t="shared" ref="AM160:AN191" si="56">K160+M160+O160+Q160+S160+U160+W160+Y160+AA160+AC160+AE160+AG160+AI160+AK160</f>
        <v>0</v>
      </c>
      <c r="AN160" s="15">
        <f t="shared" si="56"/>
        <v>0</v>
      </c>
      <c r="AO160" s="23">
        <f t="shared" si="50"/>
        <v>0</v>
      </c>
      <c r="AP160" s="23">
        <f t="shared" si="51"/>
        <v>0</v>
      </c>
      <c r="AQ160" s="20"/>
    </row>
    <row r="161" spans="1:43" s="37" customFormat="1" x14ac:dyDescent="0.35">
      <c r="A161" s="19"/>
      <c r="B161" s="18"/>
      <c r="C161" s="19"/>
      <c r="D161" s="25">
        <v>4</v>
      </c>
      <c r="E161" s="25"/>
      <c r="F161" s="21"/>
      <c r="G161" s="22"/>
      <c r="H161" s="23"/>
      <c r="I161" s="25">
        <v>58</v>
      </c>
      <c r="J161" s="23">
        <f t="shared" si="52"/>
        <v>4</v>
      </c>
      <c r="K161" s="100"/>
      <c r="L161" s="100">
        <f t="shared" si="53"/>
        <v>0</v>
      </c>
      <c r="M161" s="138"/>
      <c r="N161" s="138">
        <f t="shared" si="54"/>
        <v>0</v>
      </c>
      <c r="O161" s="151"/>
      <c r="P161" s="151">
        <f t="shared" si="55"/>
        <v>0</v>
      </c>
      <c r="Q161" s="177"/>
      <c r="R161" s="177">
        <f t="shared" si="39"/>
        <v>0</v>
      </c>
      <c r="S161" s="202"/>
      <c r="T161" s="202">
        <f t="shared" si="40"/>
        <v>0</v>
      </c>
      <c r="U161" s="215"/>
      <c r="V161" s="215">
        <f t="shared" si="47"/>
        <v>0</v>
      </c>
      <c r="W161" s="146"/>
      <c r="X161" s="146">
        <f t="shared" si="38"/>
        <v>0</v>
      </c>
      <c r="Y161" s="234"/>
      <c r="Z161" s="233">
        <f t="shared" si="48"/>
        <v>0</v>
      </c>
      <c r="AA161" s="245"/>
      <c r="AB161" s="245">
        <f t="shared" si="41"/>
        <v>0</v>
      </c>
      <c r="AC161" s="259"/>
      <c r="AD161" s="259">
        <f t="shared" si="42"/>
        <v>0</v>
      </c>
      <c r="AE161" s="273"/>
      <c r="AF161" s="273">
        <f t="shared" si="43"/>
        <v>0</v>
      </c>
      <c r="AG161" s="287"/>
      <c r="AH161" s="287">
        <f t="shared" si="44"/>
        <v>0</v>
      </c>
      <c r="AI161" s="297"/>
      <c r="AJ161" s="297">
        <f t="shared" si="45"/>
        <v>0</v>
      </c>
      <c r="AK161" s="312"/>
      <c r="AL161" s="312">
        <f t="shared" si="46"/>
        <v>0</v>
      </c>
      <c r="AM161" s="24">
        <f t="shared" si="56"/>
        <v>0</v>
      </c>
      <c r="AN161" s="15">
        <f t="shared" si="56"/>
        <v>0</v>
      </c>
      <c r="AO161" s="23">
        <f t="shared" si="50"/>
        <v>4</v>
      </c>
      <c r="AP161" s="23">
        <f t="shared" si="51"/>
        <v>232</v>
      </c>
      <c r="AQ161" s="20"/>
    </row>
    <row r="162" spans="1:43" s="37" customFormat="1" x14ac:dyDescent="0.35">
      <c r="A162" s="19"/>
      <c r="B162" s="18"/>
      <c r="C162" s="19"/>
      <c r="D162" s="25">
        <v>50</v>
      </c>
      <c r="E162" s="25"/>
      <c r="F162" s="21"/>
      <c r="G162" s="22"/>
      <c r="H162" s="23"/>
      <c r="I162" s="25">
        <v>58</v>
      </c>
      <c r="J162" s="23">
        <f t="shared" si="52"/>
        <v>50</v>
      </c>
      <c r="K162" s="100"/>
      <c r="L162" s="100">
        <f t="shared" si="53"/>
        <v>0</v>
      </c>
      <c r="M162" s="138"/>
      <c r="N162" s="138">
        <f t="shared" si="54"/>
        <v>0</v>
      </c>
      <c r="O162" s="151"/>
      <c r="P162" s="151">
        <f t="shared" si="55"/>
        <v>0</v>
      </c>
      <c r="Q162" s="177"/>
      <c r="R162" s="177">
        <f t="shared" si="39"/>
        <v>0</v>
      </c>
      <c r="S162" s="202"/>
      <c r="T162" s="202">
        <f t="shared" si="40"/>
        <v>0</v>
      </c>
      <c r="U162" s="215"/>
      <c r="V162" s="215">
        <f t="shared" si="47"/>
        <v>0</v>
      </c>
      <c r="W162" s="146"/>
      <c r="X162" s="146">
        <f t="shared" si="38"/>
        <v>0</v>
      </c>
      <c r="Y162" s="234"/>
      <c r="Z162" s="233">
        <f t="shared" si="48"/>
        <v>0</v>
      </c>
      <c r="AA162" s="245"/>
      <c r="AB162" s="245">
        <f t="shared" si="41"/>
        <v>0</v>
      </c>
      <c r="AC162" s="259"/>
      <c r="AD162" s="259">
        <f t="shared" si="42"/>
        <v>0</v>
      </c>
      <c r="AE162" s="273"/>
      <c r="AF162" s="273">
        <f t="shared" si="43"/>
        <v>0</v>
      </c>
      <c r="AG162" s="287"/>
      <c r="AH162" s="287">
        <f t="shared" si="44"/>
        <v>0</v>
      </c>
      <c r="AI162" s="297"/>
      <c r="AJ162" s="297">
        <f t="shared" si="45"/>
        <v>0</v>
      </c>
      <c r="AK162" s="312"/>
      <c r="AL162" s="312">
        <f t="shared" si="46"/>
        <v>0</v>
      </c>
      <c r="AM162" s="24">
        <f t="shared" si="56"/>
        <v>0</v>
      </c>
      <c r="AN162" s="15">
        <f t="shared" si="56"/>
        <v>0</v>
      </c>
      <c r="AO162" s="23">
        <f t="shared" si="50"/>
        <v>50</v>
      </c>
      <c r="AP162" s="23">
        <f t="shared" si="51"/>
        <v>2900</v>
      </c>
      <c r="AQ162" s="20"/>
    </row>
    <row r="163" spans="1:43" s="37" customFormat="1" x14ac:dyDescent="0.35">
      <c r="A163" s="17">
        <v>61</v>
      </c>
      <c r="B163" s="18" t="s">
        <v>94</v>
      </c>
      <c r="C163" s="19" t="s">
        <v>93</v>
      </c>
      <c r="D163" s="20"/>
      <c r="E163" s="20"/>
      <c r="F163" s="21"/>
      <c r="G163" s="22"/>
      <c r="H163" s="23"/>
      <c r="I163" s="20"/>
      <c r="J163" s="23">
        <f t="shared" si="52"/>
        <v>0</v>
      </c>
      <c r="K163" s="100"/>
      <c r="L163" s="100">
        <f t="shared" si="53"/>
        <v>0</v>
      </c>
      <c r="M163" s="138"/>
      <c r="N163" s="138">
        <f t="shared" si="54"/>
        <v>0</v>
      </c>
      <c r="O163" s="151"/>
      <c r="P163" s="151">
        <f t="shared" si="55"/>
        <v>0</v>
      </c>
      <c r="Q163" s="177"/>
      <c r="R163" s="177">
        <f t="shared" si="39"/>
        <v>0</v>
      </c>
      <c r="S163" s="202"/>
      <c r="T163" s="202">
        <f t="shared" si="40"/>
        <v>0</v>
      </c>
      <c r="U163" s="215"/>
      <c r="V163" s="215">
        <f t="shared" si="47"/>
        <v>0</v>
      </c>
      <c r="W163" s="146"/>
      <c r="X163" s="146">
        <f t="shared" si="38"/>
        <v>0</v>
      </c>
      <c r="Y163" s="234"/>
      <c r="Z163" s="233">
        <f t="shared" si="48"/>
        <v>0</v>
      </c>
      <c r="AA163" s="245"/>
      <c r="AB163" s="245">
        <f t="shared" si="41"/>
        <v>0</v>
      </c>
      <c r="AC163" s="259"/>
      <c r="AD163" s="259">
        <f t="shared" si="42"/>
        <v>0</v>
      </c>
      <c r="AE163" s="273"/>
      <c r="AF163" s="273">
        <f t="shared" si="43"/>
        <v>0</v>
      </c>
      <c r="AG163" s="287"/>
      <c r="AH163" s="287">
        <f t="shared" si="44"/>
        <v>0</v>
      </c>
      <c r="AI163" s="297"/>
      <c r="AJ163" s="297">
        <f t="shared" si="45"/>
        <v>0</v>
      </c>
      <c r="AK163" s="312"/>
      <c r="AL163" s="312">
        <f t="shared" si="46"/>
        <v>0</v>
      </c>
      <c r="AM163" s="24">
        <f t="shared" si="56"/>
        <v>0</v>
      </c>
      <c r="AN163" s="15">
        <f t="shared" si="56"/>
        <v>0</v>
      </c>
      <c r="AO163" s="23">
        <f t="shared" si="50"/>
        <v>0</v>
      </c>
      <c r="AP163" s="23">
        <f t="shared" si="51"/>
        <v>0</v>
      </c>
      <c r="AQ163" s="20"/>
    </row>
    <row r="164" spans="1:43" s="37" customFormat="1" x14ac:dyDescent="0.35">
      <c r="A164" s="19"/>
      <c r="B164" s="18"/>
      <c r="C164" s="19"/>
      <c r="D164" s="25">
        <v>102</v>
      </c>
      <c r="E164" s="25"/>
      <c r="F164" s="21"/>
      <c r="G164" s="22"/>
      <c r="H164" s="23"/>
      <c r="I164" s="25">
        <v>7.8</v>
      </c>
      <c r="J164" s="23">
        <f t="shared" si="52"/>
        <v>102</v>
      </c>
      <c r="K164" s="100"/>
      <c r="L164" s="100">
        <f t="shared" si="53"/>
        <v>0</v>
      </c>
      <c r="M164" s="138"/>
      <c r="N164" s="138">
        <f t="shared" si="54"/>
        <v>0</v>
      </c>
      <c r="O164" s="151"/>
      <c r="P164" s="151">
        <f t="shared" si="55"/>
        <v>0</v>
      </c>
      <c r="Q164" s="177"/>
      <c r="R164" s="177">
        <f t="shared" si="39"/>
        <v>0</v>
      </c>
      <c r="S164" s="202"/>
      <c r="T164" s="202">
        <f t="shared" si="40"/>
        <v>0</v>
      </c>
      <c r="U164" s="215"/>
      <c r="V164" s="215">
        <f t="shared" si="47"/>
        <v>0</v>
      </c>
      <c r="W164" s="146"/>
      <c r="X164" s="146">
        <f t="shared" si="38"/>
        <v>0</v>
      </c>
      <c r="Y164" s="234"/>
      <c r="Z164" s="233">
        <f t="shared" si="48"/>
        <v>0</v>
      </c>
      <c r="AA164" s="245"/>
      <c r="AB164" s="245">
        <f t="shared" si="41"/>
        <v>0</v>
      </c>
      <c r="AC164" s="259"/>
      <c r="AD164" s="259">
        <f t="shared" si="42"/>
        <v>0</v>
      </c>
      <c r="AE164" s="273"/>
      <c r="AF164" s="273">
        <f t="shared" si="43"/>
        <v>0</v>
      </c>
      <c r="AG164" s="287"/>
      <c r="AH164" s="287">
        <f t="shared" si="44"/>
        <v>0</v>
      </c>
      <c r="AI164" s="297"/>
      <c r="AJ164" s="297">
        <f t="shared" si="45"/>
        <v>0</v>
      </c>
      <c r="AK164" s="312"/>
      <c r="AL164" s="312">
        <f t="shared" si="46"/>
        <v>0</v>
      </c>
      <c r="AM164" s="24">
        <f t="shared" si="56"/>
        <v>0</v>
      </c>
      <c r="AN164" s="15">
        <f t="shared" si="56"/>
        <v>0</v>
      </c>
      <c r="AO164" s="23">
        <f t="shared" si="50"/>
        <v>102</v>
      </c>
      <c r="AP164" s="23">
        <f t="shared" si="51"/>
        <v>795.6</v>
      </c>
      <c r="AQ164" s="20"/>
    </row>
    <row r="165" spans="1:43" s="37" customFormat="1" x14ac:dyDescent="0.35">
      <c r="A165" s="17">
        <v>62</v>
      </c>
      <c r="B165" s="18" t="s">
        <v>95</v>
      </c>
      <c r="C165" s="19" t="s">
        <v>93</v>
      </c>
      <c r="D165" s="20"/>
      <c r="E165" s="20"/>
      <c r="F165" s="21"/>
      <c r="G165" s="22"/>
      <c r="H165" s="23"/>
      <c r="I165" s="20"/>
      <c r="J165" s="23">
        <f t="shared" si="52"/>
        <v>0</v>
      </c>
      <c r="K165" s="100"/>
      <c r="L165" s="100">
        <f t="shared" si="53"/>
        <v>0</v>
      </c>
      <c r="M165" s="138"/>
      <c r="N165" s="138">
        <f t="shared" si="54"/>
        <v>0</v>
      </c>
      <c r="O165" s="151"/>
      <c r="P165" s="151">
        <f t="shared" si="55"/>
        <v>0</v>
      </c>
      <c r="Q165" s="177"/>
      <c r="R165" s="177">
        <f t="shared" si="39"/>
        <v>0</v>
      </c>
      <c r="S165" s="202"/>
      <c r="T165" s="202">
        <f t="shared" si="40"/>
        <v>0</v>
      </c>
      <c r="U165" s="215"/>
      <c r="V165" s="215">
        <f t="shared" si="47"/>
        <v>0</v>
      </c>
      <c r="W165" s="146"/>
      <c r="X165" s="146">
        <f t="shared" si="38"/>
        <v>0</v>
      </c>
      <c r="Y165" s="234"/>
      <c r="Z165" s="233">
        <f t="shared" si="48"/>
        <v>0</v>
      </c>
      <c r="AA165" s="245"/>
      <c r="AB165" s="245">
        <f t="shared" si="41"/>
        <v>0</v>
      </c>
      <c r="AC165" s="259"/>
      <c r="AD165" s="259">
        <f t="shared" si="42"/>
        <v>0</v>
      </c>
      <c r="AE165" s="273"/>
      <c r="AF165" s="273">
        <f t="shared" si="43"/>
        <v>0</v>
      </c>
      <c r="AG165" s="287"/>
      <c r="AH165" s="287">
        <f t="shared" si="44"/>
        <v>0</v>
      </c>
      <c r="AI165" s="297"/>
      <c r="AJ165" s="297">
        <f t="shared" si="45"/>
        <v>0</v>
      </c>
      <c r="AK165" s="312"/>
      <c r="AL165" s="312">
        <f t="shared" si="46"/>
        <v>0</v>
      </c>
      <c r="AM165" s="24">
        <f t="shared" si="56"/>
        <v>0</v>
      </c>
      <c r="AN165" s="15">
        <f t="shared" si="56"/>
        <v>0</v>
      </c>
      <c r="AO165" s="23">
        <f t="shared" si="50"/>
        <v>0</v>
      </c>
      <c r="AP165" s="23">
        <f t="shared" si="51"/>
        <v>0</v>
      </c>
      <c r="AQ165" s="20"/>
    </row>
    <row r="166" spans="1:43" s="37" customFormat="1" x14ac:dyDescent="0.35">
      <c r="A166" s="19"/>
      <c r="B166" s="18"/>
      <c r="C166" s="19"/>
      <c r="D166" s="25">
        <v>99</v>
      </c>
      <c r="E166" s="25"/>
      <c r="F166" s="21"/>
      <c r="G166" s="22"/>
      <c r="H166" s="23"/>
      <c r="I166" s="25">
        <v>66</v>
      </c>
      <c r="J166" s="23">
        <f t="shared" si="52"/>
        <v>99</v>
      </c>
      <c r="K166" s="100"/>
      <c r="L166" s="100">
        <f t="shared" si="53"/>
        <v>0</v>
      </c>
      <c r="M166" s="138"/>
      <c r="N166" s="138">
        <f t="shared" si="54"/>
        <v>0</v>
      </c>
      <c r="O166" s="151">
        <f>2</f>
        <v>2</v>
      </c>
      <c r="P166" s="151">
        <f t="shared" si="55"/>
        <v>132</v>
      </c>
      <c r="Q166" s="177"/>
      <c r="R166" s="177">
        <f t="shared" si="39"/>
        <v>0</v>
      </c>
      <c r="S166" s="202"/>
      <c r="T166" s="202">
        <f t="shared" si="40"/>
        <v>0</v>
      </c>
      <c r="U166" s="215"/>
      <c r="V166" s="215">
        <f t="shared" si="47"/>
        <v>0</v>
      </c>
      <c r="W166" s="146"/>
      <c r="X166" s="146">
        <f t="shared" si="38"/>
        <v>0</v>
      </c>
      <c r="Y166" s="234"/>
      <c r="Z166" s="233">
        <f t="shared" si="48"/>
        <v>0</v>
      </c>
      <c r="AA166" s="245"/>
      <c r="AB166" s="245">
        <f t="shared" si="41"/>
        <v>0</v>
      </c>
      <c r="AC166" s="259">
        <v>3</v>
      </c>
      <c r="AD166" s="259">
        <f t="shared" si="42"/>
        <v>198</v>
      </c>
      <c r="AE166" s="273"/>
      <c r="AF166" s="273">
        <f t="shared" si="43"/>
        <v>0</v>
      </c>
      <c r="AG166" s="287"/>
      <c r="AH166" s="287">
        <f t="shared" si="44"/>
        <v>0</v>
      </c>
      <c r="AI166" s="297"/>
      <c r="AJ166" s="297">
        <f t="shared" si="45"/>
        <v>0</v>
      </c>
      <c r="AK166" s="312"/>
      <c r="AL166" s="312">
        <f t="shared" si="46"/>
        <v>0</v>
      </c>
      <c r="AM166" s="24">
        <f t="shared" si="56"/>
        <v>5</v>
      </c>
      <c r="AN166" s="15">
        <f t="shared" si="56"/>
        <v>330</v>
      </c>
      <c r="AO166" s="23">
        <f t="shared" si="50"/>
        <v>94</v>
      </c>
      <c r="AP166" s="23">
        <f t="shared" si="51"/>
        <v>6204</v>
      </c>
      <c r="AQ166" s="20"/>
    </row>
    <row r="167" spans="1:43" s="37" customFormat="1" x14ac:dyDescent="0.35">
      <c r="A167" s="17">
        <v>63</v>
      </c>
      <c r="B167" s="18" t="s">
        <v>96</v>
      </c>
      <c r="C167" s="19" t="s">
        <v>93</v>
      </c>
      <c r="D167" s="20"/>
      <c r="E167" s="20"/>
      <c r="F167" s="21"/>
      <c r="G167" s="22"/>
      <c r="H167" s="23"/>
      <c r="I167" s="20"/>
      <c r="J167" s="23">
        <f t="shared" si="52"/>
        <v>0</v>
      </c>
      <c r="K167" s="100"/>
      <c r="L167" s="100">
        <f t="shared" si="53"/>
        <v>0</v>
      </c>
      <c r="M167" s="138"/>
      <c r="N167" s="138">
        <f t="shared" si="54"/>
        <v>0</v>
      </c>
      <c r="O167" s="151"/>
      <c r="P167" s="151">
        <f t="shared" si="55"/>
        <v>0</v>
      </c>
      <c r="Q167" s="177"/>
      <c r="R167" s="177">
        <f t="shared" si="39"/>
        <v>0</v>
      </c>
      <c r="S167" s="202"/>
      <c r="T167" s="202">
        <f t="shared" si="40"/>
        <v>0</v>
      </c>
      <c r="U167" s="215"/>
      <c r="V167" s="215">
        <f t="shared" si="47"/>
        <v>0</v>
      </c>
      <c r="W167" s="146"/>
      <c r="X167" s="146">
        <f t="shared" si="38"/>
        <v>0</v>
      </c>
      <c r="Y167" s="234"/>
      <c r="Z167" s="233">
        <f t="shared" si="48"/>
        <v>0</v>
      </c>
      <c r="AA167" s="245"/>
      <c r="AB167" s="245">
        <f t="shared" si="41"/>
        <v>0</v>
      </c>
      <c r="AC167" s="259"/>
      <c r="AD167" s="259">
        <f t="shared" si="42"/>
        <v>0</v>
      </c>
      <c r="AE167" s="273"/>
      <c r="AF167" s="273">
        <f t="shared" si="43"/>
        <v>0</v>
      </c>
      <c r="AG167" s="287"/>
      <c r="AH167" s="287">
        <f t="shared" si="44"/>
        <v>0</v>
      </c>
      <c r="AI167" s="297"/>
      <c r="AJ167" s="297">
        <f t="shared" si="45"/>
        <v>0</v>
      </c>
      <c r="AK167" s="312"/>
      <c r="AL167" s="312">
        <f t="shared" si="46"/>
        <v>0</v>
      </c>
      <c r="AM167" s="24">
        <f t="shared" si="56"/>
        <v>0</v>
      </c>
      <c r="AN167" s="15">
        <f t="shared" si="56"/>
        <v>0</v>
      </c>
      <c r="AO167" s="23">
        <f t="shared" si="50"/>
        <v>0</v>
      </c>
      <c r="AP167" s="23">
        <f t="shared" si="51"/>
        <v>0</v>
      </c>
      <c r="AQ167" s="20"/>
    </row>
    <row r="168" spans="1:43" s="37" customFormat="1" x14ac:dyDescent="0.35">
      <c r="A168" s="19"/>
      <c r="B168" s="18"/>
      <c r="C168" s="19"/>
      <c r="D168" s="25">
        <v>1</v>
      </c>
      <c r="E168" s="25"/>
      <c r="F168" s="21"/>
      <c r="G168" s="22"/>
      <c r="H168" s="23"/>
      <c r="I168" s="25">
        <v>5</v>
      </c>
      <c r="J168" s="23">
        <f t="shared" si="52"/>
        <v>1</v>
      </c>
      <c r="K168" s="100"/>
      <c r="L168" s="100">
        <f t="shared" si="53"/>
        <v>0</v>
      </c>
      <c r="M168" s="138"/>
      <c r="N168" s="138">
        <f t="shared" si="54"/>
        <v>0</v>
      </c>
      <c r="O168" s="151">
        <v>1</v>
      </c>
      <c r="P168" s="151">
        <f t="shared" si="55"/>
        <v>5</v>
      </c>
      <c r="Q168" s="177"/>
      <c r="R168" s="177">
        <f t="shared" si="39"/>
        <v>0</v>
      </c>
      <c r="S168" s="202"/>
      <c r="T168" s="202">
        <f t="shared" si="40"/>
        <v>0</v>
      </c>
      <c r="U168" s="215"/>
      <c r="V168" s="215">
        <f t="shared" si="47"/>
        <v>0</v>
      </c>
      <c r="W168" s="146"/>
      <c r="X168" s="146">
        <f t="shared" si="38"/>
        <v>0</v>
      </c>
      <c r="Y168" s="234"/>
      <c r="Z168" s="233">
        <f t="shared" si="48"/>
        <v>0</v>
      </c>
      <c r="AA168" s="245"/>
      <c r="AB168" s="245">
        <f t="shared" si="41"/>
        <v>0</v>
      </c>
      <c r="AC168" s="259"/>
      <c r="AD168" s="259">
        <f t="shared" si="42"/>
        <v>0</v>
      </c>
      <c r="AE168" s="273"/>
      <c r="AF168" s="273">
        <f t="shared" si="43"/>
        <v>0</v>
      </c>
      <c r="AG168" s="287"/>
      <c r="AH168" s="287">
        <f t="shared" si="44"/>
        <v>0</v>
      </c>
      <c r="AI168" s="297"/>
      <c r="AJ168" s="297">
        <f t="shared" si="45"/>
        <v>0</v>
      </c>
      <c r="AK168" s="312"/>
      <c r="AL168" s="312">
        <f t="shared" si="46"/>
        <v>0</v>
      </c>
      <c r="AM168" s="24">
        <f t="shared" si="56"/>
        <v>1</v>
      </c>
      <c r="AN168" s="15">
        <f t="shared" si="56"/>
        <v>5</v>
      </c>
      <c r="AO168" s="23">
        <f t="shared" si="50"/>
        <v>0</v>
      </c>
      <c r="AP168" s="23">
        <f t="shared" si="51"/>
        <v>0</v>
      </c>
      <c r="AQ168" s="20"/>
    </row>
    <row r="169" spans="1:43" s="37" customFormat="1" ht="42" x14ac:dyDescent="0.35">
      <c r="A169" s="17">
        <v>64</v>
      </c>
      <c r="B169" s="18" t="s">
        <v>97</v>
      </c>
      <c r="C169" s="19" t="s">
        <v>98</v>
      </c>
      <c r="D169" s="20"/>
      <c r="E169" s="20"/>
      <c r="F169" s="21"/>
      <c r="G169" s="22"/>
      <c r="H169" s="23"/>
      <c r="I169" s="20"/>
      <c r="J169" s="23">
        <f t="shared" si="52"/>
        <v>0</v>
      </c>
      <c r="K169" s="100"/>
      <c r="L169" s="100">
        <f t="shared" si="53"/>
        <v>0</v>
      </c>
      <c r="M169" s="138"/>
      <c r="N169" s="138">
        <f t="shared" si="54"/>
        <v>0</v>
      </c>
      <c r="O169" s="151"/>
      <c r="P169" s="151">
        <f t="shared" si="55"/>
        <v>0</v>
      </c>
      <c r="Q169" s="177"/>
      <c r="R169" s="177">
        <f t="shared" si="39"/>
        <v>0</v>
      </c>
      <c r="S169" s="202"/>
      <c r="T169" s="202">
        <f t="shared" si="40"/>
        <v>0</v>
      </c>
      <c r="U169" s="215"/>
      <c r="V169" s="215">
        <f t="shared" si="47"/>
        <v>0</v>
      </c>
      <c r="W169" s="146"/>
      <c r="X169" s="146">
        <f t="shared" si="38"/>
        <v>0</v>
      </c>
      <c r="Y169" s="234"/>
      <c r="Z169" s="233">
        <f t="shared" si="48"/>
        <v>0</v>
      </c>
      <c r="AA169" s="245"/>
      <c r="AB169" s="245">
        <f t="shared" si="41"/>
        <v>0</v>
      </c>
      <c r="AC169" s="259"/>
      <c r="AD169" s="259">
        <f t="shared" si="42"/>
        <v>0</v>
      </c>
      <c r="AE169" s="273"/>
      <c r="AF169" s="273">
        <f t="shared" si="43"/>
        <v>0</v>
      </c>
      <c r="AG169" s="287"/>
      <c r="AH169" s="287">
        <f t="shared" si="44"/>
        <v>0</v>
      </c>
      <c r="AI169" s="297"/>
      <c r="AJ169" s="297">
        <f t="shared" si="45"/>
        <v>0</v>
      </c>
      <c r="AK169" s="312"/>
      <c r="AL169" s="312">
        <f t="shared" si="46"/>
        <v>0</v>
      </c>
      <c r="AM169" s="24">
        <f t="shared" si="56"/>
        <v>0</v>
      </c>
      <c r="AN169" s="15">
        <f t="shared" si="56"/>
        <v>0</v>
      </c>
      <c r="AO169" s="23">
        <f t="shared" si="50"/>
        <v>0</v>
      </c>
      <c r="AP169" s="23">
        <f t="shared" si="51"/>
        <v>0</v>
      </c>
      <c r="AQ169" s="20"/>
    </row>
    <row r="170" spans="1:43" s="37" customFormat="1" x14ac:dyDescent="0.35">
      <c r="A170" s="19"/>
      <c r="B170" s="18"/>
      <c r="C170" s="19"/>
      <c r="D170" s="25">
        <v>45</v>
      </c>
      <c r="E170" s="25"/>
      <c r="F170" s="21"/>
      <c r="G170" s="22"/>
      <c r="H170" s="23"/>
      <c r="I170" s="25">
        <v>13</v>
      </c>
      <c r="J170" s="23">
        <f t="shared" si="52"/>
        <v>45</v>
      </c>
      <c r="K170" s="100"/>
      <c r="L170" s="100">
        <f t="shared" si="53"/>
        <v>0</v>
      </c>
      <c r="M170" s="138"/>
      <c r="N170" s="138">
        <f t="shared" si="54"/>
        <v>0</v>
      </c>
      <c r="O170" s="151"/>
      <c r="P170" s="151">
        <f t="shared" si="55"/>
        <v>0</v>
      </c>
      <c r="Q170" s="177"/>
      <c r="R170" s="177">
        <f t="shared" si="39"/>
        <v>0</v>
      </c>
      <c r="S170" s="202"/>
      <c r="T170" s="202">
        <f t="shared" si="40"/>
        <v>0</v>
      </c>
      <c r="U170" s="215"/>
      <c r="V170" s="215">
        <f t="shared" si="47"/>
        <v>0</v>
      </c>
      <c r="W170" s="146"/>
      <c r="X170" s="146">
        <f t="shared" si="38"/>
        <v>0</v>
      </c>
      <c r="Y170" s="234"/>
      <c r="Z170" s="233">
        <f t="shared" si="48"/>
        <v>0</v>
      </c>
      <c r="AA170" s="245"/>
      <c r="AB170" s="245">
        <f t="shared" si="41"/>
        <v>0</v>
      </c>
      <c r="AC170" s="259"/>
      <c r="AD170" s="259">
        <f t="shared" si="42"/>
        <v>0</v>
      </c>
      <c r="AE170" s="273"/>
      <c r="AF170" s="273">
        <f t="shared" si="43"/>
        <v>0</v>
      </c>
      <c r="AG170" s="287"/>
      <c r="AH170" s="287">
        <f t="shared" si="44"/>
        <v>0</v>
      </c>
      <c r="AI170" s="297"/>
      <c r="AJ170" s="297">
        <f t="shared" si="45"/>
        <v>0</v>
      </c>
      <c r="AK170" s="312"/>
      <c r="AL170" s="312">
        <f t="shared" si="46"/>
        <v>0</v>
      </c>
      <c r="AM170" s="24">
        <f t="shared" si="56"/>
        <v>0</v>
      </c>
      <c r="AN170" s="15">
        <f t="shared" si="56"/>
        <v>0</v>
      </c>
      <c r="AO170" s="23">
        <f t="shared" si="50"/>
        <v>45</v>
      </c>
      <c r="AP170" s="23">
        <f t="shared" si="51"/>
        <v>585</v>
      </c>
      <c r="AQ170" s="20"/>
    </row>
    <row r="171" spans="1:43" s="37" customFormat="1" x14ac:dyDescent="0.35">
      <c r="A171" s="19"/>
      <c r="B171" s="18"/>
      <c r="C171" s="19"/>
      <c r="D171" s="25">
        <v>20</v>
      </c>
      <c r="E171" s="25"/>
      <c r="F171" s="21"/>
      <c r="G171" s="22"/>
      <c r="H171" s="23"/>
      <c r="I171" s="25">
        <v>13</v>
      </c>
      <c r="J171" s="23">
        <f t="shared" si="52"/>
        <v>20</v>
      </c>
      <c r="K171" s="100"/>
      <c r="L171" s="100">
        <f t="shared" si="53"/>
        <v>0</v>
      </c>
      <c r="M171" s="138"/>
      <c r="N171" s="138">
        <f t="shared" si="54"/>
        <v>0</v>
      </c>
      <c r="O171" s="151"/>
      <c r="P171" s="151">
        <f t="shared" si="55"/>
        <v>0</v>
      </c>
      <c r="Q171" s="177"/>
      <c r="R171" s="177">
        <f t="shared" si="39"/>
        <v>0</v>
      </c>
      <c r="S171" s="202"/>
      <c r="T171" s="202">
        <f t="shared" si="40"/>
        <v>0</v>
      </c>
      <c r="U171" s="215"/>
      <c r="V171" s="215">
        <f t="shared" si="47"/>
        <v>0</v>
      </c>
      <c r="W171" s="146"/>
      <c r="X171" s="146">
        <f t="shared" si="38"/>
        <v>0</v>
      </c>
      <c r="Y171" s="234"/>
      <c r="Z171" s="233">
        <f t="shared" si="48"/>
        <v>0</v>
      </c>
      <c r="AA171" s="245"/>
      <c r="AB171" s="245">
        <f t="shared" si="41"/>
        <v>0</v>
      </c>
      <c r="AC171" s="259"/>
      <c r="AD171" s="259">
        <f t="shared" si="42"/>
        <v>0</v>
      </c>
      <c r="AE171" s="273"/>
      <c r="AF171" s="273">
        <f t="shared" si="43"/>
        <v>0</v>
      </c>
      <c r="AG171" s="287"/>
      <c r="AH171" s="287">
        <f t="shared" si="44"/>
        <v>0</v>
      </c>
      <c r="AI171" s="297"/>
      <c r="AJ171" s="297">
        <f t="shared" si="45"/>
        <v>0</v>
      </c>
      <c r="AK171" s="312"/>
      <c r="AL171" s="312">
        <f t="shared" si="46"/>
        <v>0</v>
      </c>
      <c r="AM171" s="24">
        <f t="shared" si="56"/>
        <v>0</v>
      </c>
      <c r="AN171" s="15">
        <f t="shared" si="56"/>
        <v>0</v>
      </c>
      <c r="AO171" s="23">
        <f t="shared" si="50"/>
        <v>20</v>
      </c>
      <c r="AP171" s="23">
        <f t="shared" si="51"/>
        <v>260</v>
      </c>
      <c r="AQ171" s="20"/>
    </row>
    <row r="172" spans="1:43" s="37" customFormat="1" x14ac:dyDescent="0.35">
      <c r="A172" s="17">
        <v>65</v>
      </c>
      <c r="B172" s="18" t="s">
        <v>99</v>
      </c>
      <c r="C172" s="19" t="s">
        <v>31</v>
      </c>
      <c r="D172" s="20"/>
      <c r="E172" s="20"/>
      <c r="F172" s="21"/>
      <c r="G172" s="22"/>
      <c r="H172" s="23"/>
      <c r="I172" s="20"/>
      <c r="J172" s="23">
        <f t="shared" si="52"/>
        <v>0</v>
      </c>
      <c r="K172" s="100"/>
      <c r="L172" s="100">
        <f t="shared" si="53"/>
        <v>0</v>
      </c>
      <c r="M172" s="138"/>
      <c r="N172" s="138">
        <f t="shared" si="54"/>
        <v>0</v>
      </c>
      <c r="O172" s="151"/>
      <c r="P172" s="151">
        <f t="shared" si="55"/>
        <v>0</v>
      </c>
      <c r="Q172" s="177"/>
      <c r="R172" s="177">
        <f t="shared" si="39"/>
        <v>0</v>
      </c>
      <c r="S172" s="202"/>
      <c r="T172" s="202">
        <f t="shared" si="40"/>
        <v>0</v>
      </c>
      <c r="U172" s="215"/>
      <c r="V172" s="215">
        <f t="shared" si="47"/>
        <v>0</v>
      </c>
      <c r="W172" s="146"/>
      <c r="X172" s="146">
        <f t="shared" si="38"/>
        <v>0</v>
      </c>
      <c r="Y172" s="234"/>
      <c r="Z172" s="233">
        <f t="shared" si="48"/>
        <v>0</v>
      </c>
      <c r="AA172" s="245"/>
      <c r="AB172" s="245">
        <f t="shared" si="41"/>
        <v>0</v>
      </c>
      <c r="AC172" s="259"/>
      <c r="AD172" s="259">
        <f t="shared" si="42"/>
        <v>0</v>
      </c>
      <c r="AE172" s="273"/>
      <c r="AF172" s="273">
        <f t="shared" si="43"/>
        <v>0</v>
      </c>
      <c r="AG172" s="287"/>
      <c r="AH172" s="287">
        <f t="shared" si="44"/>
        <v>0</v>
      </c>
      <c r="AI172" s="297"/>
      <c r="AJ172" s="297">
        <f t="shared" si="45"/>
        <v>0</v>
      </c>
      <c r="AK172" s="312"/>
      <c r="AL172" s="312">
        <f t="shared" si="46"/>
        <v>0</v>
      </c>
      <c r="AM172" s="24">
        <f t="shared" si="56"/>
        <v>0</v>
      </c>
      <c r="AN172" s="15">
        <f t="shared" si="56"/>
        <v>0</v>
      </c>
      <c r="AO172" s="23">
        <f t="shared" si="50"/>
        <v>0</v>
      </c>
      <c r="AP172" s="23">
        <f t="shared" si="51"/>
        <v>0</v>
      </c>
      <c r="AQ172" s="20"/>
    </row>
    <row r="173" spans="1:43" s="37" customFormat="1" x14ac:dyDescent="0.35">
      <c r="A173" s="19"/>
      <c r="B173" s="18"/>
      <c r="C173" s="19"/>
      <c r="D173" s="25">
        <v>34</v>
      </c>
      <c r="E173" s="25"/>
      <c r="F173" s="21"/>
      <c r="G173" s="22"/>
      <c r="H173" s="23"/>
      <c r="I173" s="25">
        <v>20</v>
      </c>
      <c r="J173" s="23">
        <f t="shared" si="52"/>
        <v>34</v>
      </c>
      <c r="K173" s="100"/>
      <c r="L173" s="100">
        <f t="shared" si="53"/>
        <v>0</v>
      </c>
      <c r="M173" s="138"/>
      <c r="N173" s="138">
        <f t="shared" si="54"/>
        <v>0</v>
      </c>
      <c r="O173" s="151">
        <v>1</v>
      </c>
      <c r="P173" s="151">
        <f t="shared" si="55"/>
        <v>20</v>
      </c>
      <c r="Q173" s="177"/>
      <c r="R173" s="177">
        <f t="shared" si="39"/>
        <v>0</v>
      </c>
      <c r="S173" s="202">
        <v>3</v>
      </c>
      <c r="T173" s="202">
        <f t="shared" si="40"/>
        <v>60</v>
      </c>
      <c r="U173" s="215"/>
      <c r="V173" s="215">
        <f t="shared" si="47"/>
        <v>0</v>
      </c>
      <c r="W173" s="146"/>
      <c r="X173" s="146">
        <f t="shared" si="38"/>
        <v>0</v>
      </c>
      <c r="Y173" s="234"/>
      <c r="Z173" s="233">
        <f t="shared" si="48"/>
        <v>0</v>
      </c>
      <c r="AA173" s="245"/>
      <c r="AB173" s="245">
        <f t="shared" si="41"/>
        <v>0</v>
      </c>
      <c r="AC173" s="259"/>
      <c r="AD173" s="259">
        <f t="shared" si="42"/>
        <v>0</v>
      </c>
      <c r="AE173" s="273">
        <v>3</v>
      </c>
      <c r="AF173" s="273">
        <f t="shared" si="43"/>
        <v>60</v>
      </c>
      <c r="AG173" s="287"/>
      <c r="AH173" s="287">
        <f t="shared" si="44"/>
        <v>0</v>
      </c>
      <c r="AI173" s="297"/>
      <c r="AJ173" s="297">
        <f t="shared" si="45"/>
        <v>0</v>
      </c>
      <c r="AK173" s="312"/>
      <c r="AL173" s="312">
        <f t="shared" si="46"/>
        <v>0</v>
      </c>
      <c r="AM173" s="24">
        <f t="shared" si="56"/>
        <v>7</v>
      </c>
      <c r="AN173" s="15">
        <f t="shared" si="56"/>
        <v>140</v>
      </c>
      <c r="AO173" s="23">
        <f t="shared" si="50"/>
        <v>27</v>
      </c>
      <c r="AP173" s="23">
        <f t="shared" si="51"/>
        <v>540</v>
      </c>
      <c r="AQ173" s="20"/>
    </row>
    <row r="174" spans="1:43" s="37" customFormat="1" x14ac:dyDescent="0.35">
      <c r="A174" s="17">
        <v>66</v>
      </c>
      <c r="B174" s="18" t="s">
        <v>100</v>
      </c>
      <c r="C174" s="19" t="s">
        <v>101</v>
      </c>
      <c r="D174" s="20"/>
      <c r="E174" s="20"/>
      <c r="F174" s="21"/>
      <c r="G174" s="22"/>
      <c r="H174" s="23"/>
      <c r="I174" s="20"/>
      <c r="J174" s="23">
        <f t="shared" si="52"/>
        <v>0</v>
      </c>
      <c r="K174" s="100"/>
      <c r="L174" s="100">
        <f t="shared" si="53"/>
        <v>0</v>
      </c>
      <c r="M174" s="138"/>
      <c r="N174" s="138">
        <f t="shared" si="54"/>
        <v>0</v>
      </c>
      <c r="O174" s="151"/>
      <c r="P174" s="151">
        <f t="shared" si="55"/>
        <v>0</v>
      </c>
      <c r="Q174" s="177"/>
      <c r="R174" s="177">
        <f t="shared" si="39"/>
        <v>0</v>
      </c>
      <c r="S174" s="202"/>
      <c r="T174" s="202">
        <f t="shared" si="40"/>
        <v>0</v>
      </c>
      <c r="U174" s="215"/>
      <c r="V174" s="215">
        <f t="shared" si="47"/>
        <v>0</v>
      </c>
      <c r="W174" s="146"/>
      <c r="X174" s="146">
        <f t="shared" si="38"/>
        <v>0</v>
      </c>
      <c r="Y174" s="234"/>
      <c r="Z174" s="233">
        <f t="shared" si="48"/>
        <v>0</v>
      </c>
      <c r="AA174" s="245"/>
      <c r="AB174" s="245">
        <f t="shared" si="41"/>
        <v>0</v>
      </c>
      <c r="AC174" s="259"/>
      <c r="AD174" s="259">
        <f t="shared" si="42"/>
        <v>0</v>
      </c>
      <c r="AE174" s="273"/>
      <c r="AF174" s="273">
        <f t="shared" si="43"/>
        <v>0</v>
      </c>
      <c r="AG174" s="287"/>
      <c r="AH174" s="287">
        <f t="shared" si="44"/>
        <v>0</v>
      </c>
      <c r="AI174" s="297"/>
      <c r="AJ174" s="297">
        <f t="shared" si="45"/>
        <v>0</v>
      </c>
      <c r="AK174" s="312"/>
      <c r="AL174" s="312">
        <f t="shared" si="46"/>
        <v>0</v>
      </c>
      <c r="AM174" s="24">
        <f t="shared" si="56"/>
        <v>0</v>
      </c>
      <c r="AN174" s="15">
        <f t="shared" si="56"/>
        <v>0</v>
      </c>
      <c r="AO174" s="23">
        <f t="shared" si="50"/>
        <v>0</v>
      </c>
      <c r="AP174" s="23">
        <f t="shared" si="51"/>
        <v>0</v>
      </c>
      <c r="AQ174" s="20"/>
    </row>
    <row r="175" spans="1:43" s="37" customFormat="1" x14ac:dyDescent="0.35">
      <c r="A175" s="19"/>
      <c r="B175" s="18"/>
      <c r="C175" s="19"/>
      <c r="D175" s="25">
        <v>0</v>
      </c>
      <c r="E175" s="25"/>
      <c r="F175" s="21"/>
      <c r="G175" s="22"/>
      <c r="H175" s="23"/>
      <c r="I175" s="25">
        <v>3</v>
      </c>
      <c r="J175" s="23">
        <f t="shared" si="52"/>
        <v>0</v>
      </c>
      <c r="K175" s="100"/>
      <c r="L175" s="100">
        <f t="shared" si="53"/>
        <v>0</v>
      </c>
      <c r="M175" s="138"/>
      <c r="N175" s="138">
        <f t="shared" si="54"/>
        <v>0</v>
      </c>
      <c r="O175" s="151"/>
      <c r="P175" s="151">
        <f t="shared" si="55"/>
        <v>0</v>
      </c>
      <c r="Q175" s="177"/>
      <c r="R175" s="177">
        <f t="shared" si="39"/>
        <v>0</v>
      </c>
      <c r="S175" s="202"/>
      <c r="T175" s="202">
        <f t="shared" si="40"/>
        <v>0</v>
      </c>
      <c r="U175" s="215"/>
      <c r="V175" s="215">
        <f t="shared" si="47"/>
        <v>0</v>
      </c>
      <c r="W175" s="146"/>
      <c r="X175" s="146">
        <f t="shared" si="38"/>
        <v>0</v>
      </c>
      <c r="Y175" s="234"/>
      <c r="Z175" s="233">
        <f t="shared" si="48"/>
        <v>0</v>
      </c>
      <c r="AA175" s="245"/>
      <c r="AB175" s="245">
        <f t="shared" si="41"/>
        <v>0</v>
      </c>
      <c r="AC175" s="259"/>
      <c r="AD175" s="259">
        <f t="shared" si="42"/>
        <v>0</v>
      </c>
      <c r="AE175" s="273"/>
      <c r="AF175" s="273">
        <f t="shared" si="43"/>
        <v>0</v>
      </c>
      <c r="AG175" s="287"/>
      <c r="AH175" s="287">
        <f t="shared" si="44"/>
        <v>0</v>
      </c>
      <c r="AI175" s="297"/>
      <c r="AJ175" s="297">
        <f t="shared" si="45"/>
        <v>0</v>
      </c>
      <c r="AK175" s="312"/>
      <c r="AL175" s="312">
        <f t="shared" si="46"/>
        <v>0</v>
      </c>
      <c r="AM175" s="24">
        <f t="shared" si="56"/>
        <v>0</v>
      </c>
      <c r="AN175" s="15">
        <f t="shared" si="56"/>
        <v>0</v>
      </c>
      <c r="AO175" s="23">
        <f t="shared" si="50"/>
        <v>0</v>
      </c>
      <c r="AP175" s="23">
        <f t="shared" si="51"/>
        <v>0</v>
      </c>
      <c r="AQ175" s="20"/>
    </row>
    <row r="176" spans="1:43" s="37" customFormat="1" x14ac:dyDescent="0.35">
      <c r="A176" s="19"/>
      <c r="B176" s="18"/>
      <c r="C176" s="19"/>
      <c r="D176" s="25">
        <v>23</v>
      </c>
      <c r="E176" s="25"/>
      <c r="F176" s="21"/>
      <c r="G176" s="22"/>
      <c r="H176" s="23"/>
      <c r="I176" s="25">
        <v>3.4</v>
      </c>
      <c r="J176" s="23">
        <f t="shared" si="52"/>
        <v>23</v>
      </c>
      <c r="K176" s="100"/>
      <c r="L176" s="100">
        <f t="shared" si="53"/>
        <v>0</v>
      </c>
      <c r="M176" s="138">
        <v>4</v>
      </c>
      <c r="N176" s="138">
        <f t="shared" si="54"/>
        <v>13.6</v>
      </c>
      <c r="O176" s="151">
        <f>1+2+1</f>
        <v>4</v>
      </c>
      <c r="P176" s="151">
        <f t="shared" si="55"/>
        <v>13.6</v>
      </c>
      <c r="Q176" s="177"/>
      <c r="R176" s="177">
        <f t="shared" si="39"/>
        <v>0</v>
      </c>
      <c r="S176" s="202"/>
      <c r="T176" s="202">
        <f t="shared" si="40"/>
        <v>0</v>
      </c>
      <c r="U176" s="215"/>
      <c r="V176" s="215">
        <f t="shared" si="47"/>
        <v>0</v>
      </c>
      <c r="W176" s="146"/>
      <c r="X176" s="146">
        <f t="shared" si="38"/>
        <v>0</v>
      </c>
      <c r="Y176" s="234"/>
      <c r="Z176" s="233">
        <f t="shared" si="48"/>
        <v>0</v>
      </c>
      <c r="AA176" s="245"/>
      <c r="AB176" s="245">
        <f t="shared" si="41"/>
        <v>0</v>
      </c>
      <c r="AC176" s="259"/>
      <c r="AD176" s="259">
        <f t="shared" si="42"/>
        <v>0</v>
      </c>
      <c r="AE176" s="273"/>
      <c r="AF176" s="273">
        <f t="shared" si="43"/>
        <v>0</v>
      </c>
      <c r="AG176" s="287"/>
      <c r="AH176" s="287">
        <f t="shared" si="44"/>
        <v>0</v>
      </c>
      <c r="AI176" s="297"/>
      <c r="AJ176" s="297">
        <f t="shared" si="45"/>
        <v>0</v>
      </c>
      <c r="AK176" s="312"/>
      <c r="AL176" s="312">
        <f t="shared" si="46"/>
        <v>0</v>
      </c>
      <c r="AM176" s="24">
        <f t="shared" si="56"/>
        <v>8</v>
      </c>
      <c r="AN176" s="15">
        <f t="shared" si="56"/>
        <v>27.2</v>
      </c>
      <c r="AO176" s="23">
        <f t="shared" si="50"/>
        <v>15</v>
      </c>
      <c r="AP176" s="23">
        <f t="shared" si="51"/>
        <v>51</v>
      </c>
      <c r="AQ176" s="20"/>
    </row>
    <row r="177" spans="1:43" s="37" customFormat="1" x14ac:dyDescent="0.35">
      <c r="A177" s="17">
        <v>68</v>
      </c>
      <c r="B177" s="18" t="s">
        <v>102</v>
      </c>
      <c r="C177" s="19" t="s">
        <v>40</v>
      </c>
      <c r="D177" s="20"/>
      <c r="E177" s="20"/>
      <c r="F177" s="21"/>
      <c r="G177" s="22"/>
      <c r="H177" s="23"/>
      <c r="I177" s="20"/>
      <c r="J177" s="23">
        <f t="shared" si="52"/>
        <v>0</v>
      </c>
      <c r="K177" s="100"/>
      <c r="L177" s="100">
        <f t="shared" si="53"/>
        <v>0</v>
      </c>
      <c r="M177" s="138"/>
      <c r="N177" s="138">
        <f t="shared" si="54"/>
        <v>0</v>
      </c>
      <c r="O177" s="151"/>
      <c r="P177" s="151">
        <f t="shared" si="55"/>
        <v>0</v>
      </c>
      <c r="Q177" s="177"/>
      <c r="R177" s="177">
        <f t="shared" si="39"/>
        <v>0</v>
      </c>
      <c r="S177" s="202"/>
      <c r="T177" s="202">
        <f t="shared" si="40"/>
        <v>0</v>
      </c>
      <c r="U177" s="215"/>
      <c r="V177" s="215">
        <f t="shared" si="47"/>
        <v>0</v>
      </c>
      <c r="W177" s="146"/>
      <c r="X177" s="146">
        <f t="shared" si="38"/>
        <v>0</v>
      </c>
      <c r="Y177" s="234"/>
      <c r="Z177" s="233">
        <f t="shared" si="48"/>
        <v>0</v>
      </c>
      <c r="AA177" s="245"/>
      <c r="AB177" s="245">
        <f t="shared" si="41"/>
        <v>0</v>
      </c>
      <c r="AC177" s="259"/>
      <c r="AD177" s="259">
        <f t="shared" si="42"/>
        <v>0</v>
      </c>
      <c r="AE177" s="273"/>
      <c r="AF177" s="273">
        <f t="shared" si="43"/>
        <v>0</v>
      </c>
      <c r="AG177" s="287"/>
      <c r="AH177" s="287">
        <f t="shared" si="44"/>
        <v>0</v>
      </c>
      <c r="AI177" s="297"/>
      <c r="AJ177" s="297">
        <f t="shared" si="45"/>
        <v>0</v>
      </c>
      <c r="AK177" s="312"/>
      <c r="AL177" s="312">
        <f t="shared" si="46"/>
        <v>0</v>
      </c>
      <c r="AM177" s="24">
        <f t="shared" si="56"/>
        <v>0</v>
      </c>
      <c r="AN177" s="15">
        <f t="shared" si="56"/>
        <v>0</v>
      </c>
      <c r="AO177" s="23">
        <f t="shared" si="50"/>
        <v>0</v>
      </c>
      <c r="AP177" s="23">
        <f t="shared" si="51"/>
        <v>0</v>
      </c>
      <c r="AQ177" s="20"/>
    </row>
    <row r="178" spans="1:43" s="37" customFormat="1" x14ac:dyDescent="0.35">
      <c r="A178" s="19"/>
      <c r="B178" s="18"/>
      <c r="C178" s="19"/>
      <c r="D178" s="25">
        <v>0</v>
      </c>
      <c r="E178" s="25"/>
      <c r="F178" s="21"/>
      <c r="G178" s="22"/>
      <c r="H178" s="23"/>
      <c r="I178" s="25">
        <v>10</v>
      </c>
      <c r="J178" s="23">
        <f t="shared" si="52"/>
        <v>0</v>
      </c>
      <c r="K178" s="100"/>
      <c r="L178" s="100">
        <f t="shared" si="53"/>
        <v>0</v>
      </c>
      <c r="M178" s="138"/>
      <c r="N178" s="138">
        <f t="shared" si="54"/>
        <v>0</v>
      </c>
      <c r="O178" s="151"/>
      <c r="P178" s="151">
        <f t="shared" si="55"/>
        <v>0</v>
      </c>
      <c r="Q178" s="177"/>
      <c r="R178" s="177">
        <f t="shared" si="39"/>
        <v>0</v>
      </c>
      <c r="S178" s="202"/>
      <c r="T178" s="202">
        <f t="shared" si="40"/>
        <v>0</v>
      </c>
      <c r="U178" s="215"/>
      <c r="V178" s="215">
        <f t="shared" si="47"/>
        <v>0</v>
      </c>
      <c r="W178" s="146"/>
      <c r="X178" s="146">
        <f t="shared" si="38"/>
        <v>0</v>
      </c>
      <c r="Y178" s="234"/>
      <c r="Z178" s="233">
        <f t="shared" si="48"/>
        <v>0</v>
      </c>
      <c r="AA178" s="245"/>
      <c r="AB178" s="245">
        <f t="shared" si="41"/>
        <v>0</v>
      </c>
      <c r="AC178" s="259"/>
      <c r="AD178" s="259">
        <f t="shared" si="42"/>
        <v>0</v>
      </c>
      <c r="AE178" s="273"/>
      <c r="AF178" s="273">
        <f t="shared" si="43"/>
        <v>0</v>
      </c>
      <c r="AG178" s="287"/>
      <c r="AH178" s="287">
        <f t="shared" si="44"/>
        <v>0</v>
      </c>
      <c r="AI178" s="297"/>
      <c r="AJ178" s="297">
        <f t="shared" si="45"/>
        <v>0</v>
      </c>
      <c r="AK178" s="312"/>
      <c r="AL178" s="312">
        <f t="shared" si="46"/>
        <v>0</v>
      </c>
      <c r="AM178" s="24">
        <f t="shared" si="56"/>
        <v>0</v>
      </c>
      <c r="AN178" s="15">
        <f t="shared" si="56"/>
        <v>0</v>
      </c>
      <c r="AO178" s="23">
        <f t="shared" si="50"/>
        <v>0</v>
      </c>
      <c r="AP178" s="23">
        <f t="shared" si="51"/>
        <v>0</v>
      </c>
      <c r="AQ178" s="20"/>
    </row>
    <row r="179" spans="1:43" s="37" customFormat="1" x14ac:dyDescent="0.35">
      <c r="A179" s="19"/>
      <c r="B179" s="18"/>
      <c r="C179" s="19"/>
      <c r="D179" s="25">
        <v>0</v>
      </c>
      <c r="E179" s="25"/>
      <c r="F179" s="21"/>
      <c r="G179" s="22"/>
      <c r="H179" s="23"/>
      <c r="I179" s="25">
        <v>10</v>
      </c>
      <c r="J179" s="23">
        <f t="shared" si="52"/>
        <v>0</v>
      </c>
      <c r="K179" s="100"/>
      <c r="L179" s="100">
        <f t="shared" si="53"/>
        <v>0</v>
      </c>
      <c r="M179" s="138"/>
      <c r="N179" s="138">
        <f t="shared" si="54"/>
        <v>0</v>
      </c>
      <c r="O179" s="151"/>
      <c r="P179" s="151">
        <f t="shared" si="55"/>
        <v>0</v>
      </c>
      <c r="Q179" s="177"/>
      <c r="R179" s="177">
        <f t="shared" si="39"/>
        <v>0</v>
      </c>
      <c r="S179" s="202"/>
      <c r="T179" s="202">
        <f t="shared" si="40"/>
        <v>0</v>
      </c>
      <c r="U179" s="215"/>
      <c r="V179" s="215">
        <f t="shared" si="47"/>
        <v>0</v>
      </c>
      <c r="W179" s="146"/>
      <c r="X179" s="146">
        <f t="shared" si="38"/>
        <v>0</v>
      </c>
      <c r="Y179" s="234"/>
      <c r="Z179" s="233">
        <f t="shared" si="48"/>
        <v>0</v>
      </c>
      <c r="AA179" s="245"/>
      <c r="AB179" s="245">
        <f t="shared" si="41"/>
        <v>0</v>
      </c>
      <c r="AC179" s="259"/>
      <c r="AD179" s="259">
        <f t="shared" si="42"/>
        <v>0</v>
      </c>
      <c r="AE179" s="273"/>
      <c r="AF179" s="273">
        <f t="shared" si="43"/>
        <v>0</v>
      </c>
      <c r="AG179" s="287"/>
      <c r="AH179" s="287">
        <f t="shared" si="44"/>
        <v>0</v>
      </c>
      <c r="AI179" s="297"/>
      <c r="AJ179" s="297">
        <f t="shared" si="45"/>
        <v>0</v>
      </c>
      <c r="AK179" s="312"/>
      <c r="AL179" s="312">
        <f t="shared" si="46"/>
        <v>0</v>
      </c>
      <c r="AM179" s="24">
        <f t="shared" si="56"/>
        <v>0</v>
      </c>
      <c r="AN179" s="15">
        <f t="shared" si="56"/>
        <v>0</v>
      </c>
      <c r="AO179" s="23">
        <f t="shared" si="50"/>
        <v>0</v>
      </c>
      <c r="AP179" s="23">
        <f t="shared" si="51"/>
        <v>0</v>
      </c>
      <c r="AQ179" s="20"/>
    </row>
    <row r="180" spans="1:43" s="37" customFormat="1" x14ac:dyDescent="0.35">
      <c r="A180" s="19"/>
      <c r="B180" s="18"/>
      <c r="C180" s="19"/>
      <c r="D180" s="25">
        <v>10</v>
      </c>
      <c r="E180" s="25"/>
      <c r="F180" s="21"/>
      <c r="G180" s="22"/>
      <c r="H180" s="23"/>
      <c r="I180" s="25">
        <v>10</v>
      </c>
      <c r="J180" s="23">
        <f t="shared" si="52"/>
        <v>10</v>
      </c>
      <c r="K180" s="100"/>
      <c r="L180" s="100">
        <f t="shared" si="53"/>
        <v>0</v>
      </c>
      <c r="M180" s="138"/>
      <c r="N180" s="138">
        <f t="shared" si="54"/>
        <v>0</v>
      </c>
      <c r="O180" s="151">
        <f>10</f>
        <v>10</v>
      </c>
      <c r="P180" s="151">
        <f t="shared" si="55"/>
        <v>100</v>
      </c>
      <c r="Q180" s="177"/>
      <c r="R180" s="177">
        <f t="shared" si="39"/>
        <v>0</v>
      </c>
      <c r="S180" s="202"/>
      <c r="T180" s="202">
        <f t="shared" si="40"/>
        <v>0</v>
      </c>
      <c r="U180" s="215"/>
      <c r="V180" s="215">
        <f t="shared" si="47"/>
        <v>0</v>
      </c>
      <c r="W180" s="146"/>
      <c r="X180" s="146">
        <f t="shared" si="38"/>
        <v>0</v>
      </c>
      <c r="Y180" s="234"/>
      <c r="Z180" s="233">
        <f t="shared" si="48"/>
        <v>0</v>
      </c>
      <c r="AA180" s="245"/>
      <c r="AB180" s="245">
        <f t="shared" si="41"/>
        <v>0</v>
      </c>
      <c r="AC180" s="259"/>
      <c r="AD180" s="259">
        <f t="shared" si="42"/>
        <v>0</v>
      </c>
      <c r="AE180" s="273"/>
      <c r="AF180" s="273">
        <f t="shared" si="43"/>
        <v>0</v>
      </c>
      <c r="AG180" s="287"/>
      <c r="AH180" s="287">
        <f t="shared" si="44"/>
        <v>0</v>
      </c>
      <c r="AI180" s="297"/>
      <c r="AJ180" s="297">
        <f t="shared" si="45"/>
        <v>0</v>
      </c>
      <c r="AK180" s="312"/>
      <c r="AL180" s="312">
        <f t="shared" si="46"/>
        <v>0</v>
      </c>
      <c r="AM180" s="24">
        <f t="shared" si="56"/>
        <v>10</v>
      </c>
      <c r="AN180" s="15">
        <f t="shared" si="56"/>
        <v>100</v>
      </c>
      <c r="AO180" s="23">
        <f t="shared" si="50"/>
        <v>0</v>
      </c>
      <c r="AP180" s="23">
        <f t="shared" si="51"/>
        <v>0</v>
      </c>
      <c r="AQ180" s="20"/>
    </row>
    <row r="181" spans="1:43" s="37" customFormat="1" x14ac:dyDescent="0.35">
      <c r="A181" s="19"/>
      <c r="B181" s="18"/>
      <c r="C181" s="19"/>
      <c r="D181" s="25"/>
      <c r="E181" s="25" t="s">
        <v>38</v>
      </c>
      <c r="F181" s="21">
        <v>6561</v>
      </c>
      <c r="G181" s="22">
        <v>243811</v>
      </c>
      <c r="H181" s="23">
        <v>72</v>
      </c>
      <c r="I181" s="25">
        <v>10</v>
      </c>
      <c r="J181" s="23">
        <f t="shared" si="52"/>
        <v>72</v>
      </c>
      <c r="K181" s="100"/>
      <c r="L181" s="100">
        <f t="shared" si="53"/>
        <v>0</v>
      </c>
      <c r="M181" s="138"/>
      <c r="N181" s="138">
        <f t="shared" si="54"/>
        <v>0</v>
      </c>
      <c r="O181" s="151">
        <f>5+5</f>
        <v>10</v>
      </c>
      <c r="P181" s="151">
        <f t="shared" si="55"/>
        <v>100</v>
      </c>
      <c r="Q181" s="177"/>
      <c r="R181" s="177">
        <f t="shared" si="39"/>
        <v>0</v>
      </c>
      <c r="S181" s="202"/>
      <c r="T181" s="202">
        <f t="shared" si="40"/>
        <v>0</v>
      </c>
      <c r="U181" s="215"/>
      <c r="V181" s="215">
        <f t="shared" si="47"/>
        <v>0</v>
      </c>
      <c r="W181" s="146"/>
      <c r="X181" s="146">
        <f t="shared" si="38"/>
        <v>0</v>
      </c>
      <c r="Y181" s="234"/>
      <c r="Z181" s="233">
        <f t="shared" si="48"/>
        <v>0</v>
      </c>
      <c r="AA181" s="245">
        <v>5</v>
      </c>
      <c r="AB181" s="245">
        <f t="shared" si="41"/>
        <v>50</v>
      </c>
      <c r="AC181" s="259">
        <v>5</v>
      </c>
      <c r="AD181" s="259">
        <f t="shared" si="42"/>
        <v>50</v>
      </c>
      <c r="AE181" s="273"/>
      <c r="AF181" s="273">
        <f t="shared" si="43"/>
        <v>0</v>
      </c>
      <c r="AG181" s="287">
        <v>10</v>
      </c>
      <c r="AH181" s="287">
        <f t="shared" si="44"/>
        <v>100</v>
      </c>
      <c r="AI181" s="297"/>
      <c r="AJ181" s="297">
        <f t="shared" si="45"/>
        <v>0</v>
      </c>
      <c r="AK181" s="312"/>
      <c r="AL181" s="312">
        <f t="shared" si="46"/>
        <v>0</v>
      </c>
      <c r="AM181" s="24">
        <f t="shared" si="56"/>
        <v>30</v>
      </c>
      <c r="AN181" s="15">
        <f t="shared" si="56"/>
        <v>300</v>
      </c>
      <c r="AO181" s="23">
        <f t="shared" si="50"/>
        <v>42</v>
      </c>
      <c r="AP181" s="23">
        <f t="shared" si="51"/>
        <v>420</v>
      </c>
      <c r="AQ181" s="20"/>
    </row>
    <row r="182" spans="1:43" s="37" customFormat="1" x14ac:dyDescent="0.35">
      <c r="A182" s="19"/>
      <c r="B182" s="18"/>
      <c r="C182" s="19"/>
      <c r="D182" s="25"/>
      <c r="E182" s="25" t="s">
        <v>304</v>
      </c>
      <c r="F182" s="21"/>
      <c r="G182" s="22"/>
      <c r="H182" s="23">
        <v>24</v>
      </c>
      <c r="I182" s="25">
        <v>10</v>
      </c>
      <c r="J182" s="23">
        <f t="shared" si="52"/>
        <v>24</v>
      </c>
      <c r="K182" s="100"/>
      <c r="L182" s="100">
        <f t="shared" si="53"/>
        <v>0</v>
      </c>
      <c r="M182" s="138"/>
      <c r="N182" s="138">
        <f t="shared" si="54"/>
        <v>0</v>
      </c>
      <c r="O182" s="151"/>
      <c r="P182" s="151">
        <f t="shared" si="55"/>
        <v>0</v>
      </c>
      <c r="Q182" s="177"/>
      <c r="R182" s="177">
        <f t="shared" si="39"/>
        <v>0</v>
      </c>
      <c r="S182" s="202"/>
      <c r="T182" s="202">
        <f t="shared" si="40"/>
        <v>0</v>
      </c>
      <c r="U182" s="215"/>
      <c r="V182" s="215">
        <f t="shared" si="47"/>
        <v>0</v>
      </c>
      <c r="W182" s="146"/>
      <c r="X182" s="146">
        <f t="shared" si="38"/>
        <v>0</v>
      </c>
      <c r="Y182" s="234"/>
      <c r="Z182" s="233">
        <f t="shared" si="48"/>
        <v>0</v>
      </c>
      <c r="AA182" s="245"/>
      <c r="AB182" s="245">
        <f t="shared" si="41"/>
        <v>0</v>
      </c>
      <c r="AC182" s="259"/>
      <c r="AD182" s="259">
        <f t="shared" si="42"/>
        <v>0</v>
      </c>
      <c r="AE182" s="273"/>
      <c r="AF182" s="273">
        <f t="shared" si="43"/>
        <v>0</v>
      </c>
      <c r="AG182" s="287"/>
      <c r="AH182" s="287">
        <f t="shared" si="44"/>
        <v>0</v>
      </c>
      <c r="AI182" s="297"/>
      <c r="AJ182" s="297">
        <f t="shared" si="45"/>
        <v>0</v>
      </c>
      <c r="AK182" s="312"/>
      <c r="AL182" s="312">
        <f t="shared" si="46"/>
        <v>0</v>
      </c>
      <c r="AM182" s="24"/>
      <c r="AN182" s="15">
        <f t="shared" si="56"/>
        <v>0</v>
      </c>
      <c r="AO182" s="23">
        <f t="shared" si="50"/>
        <v>24</v>
      </c>
      <c r="AP182" s="23">
        <f t="shared" si="51"/>
        <v>240</v>
      </c>
      <c r="AQ182" s="20"/>
    </row>
    <row r="183" spans="1:43" s="37" customFormat="1" x14ac:dyDescent="0.35">
      <c r="A183" s="17">
        <v>69</v>
      </c>
      <c r="B183" s="18" t="s">
        <v>103</v>
      </c>
      <c r="C183" s="19" t="s">
        <v>40</v>
      </c>
      <c r="D183" s="20"/>
      <c r="E183" s="20"/>
      <c r="F183" s="21"/>
      <c r="G183" s="22"/>
      <c r="H183" s="23"/>
      <c r="I183" s="20"/>
      <c r="J183" s="23">
        <f t="shared" si="52"/>
        <v>0</v>
      </c>
      <c r="K183" s="100"/>
      <c r="L183" s="100">
        <f t="shared" si="53"/>
        <v>0</v>
      </c>
      <c r="M183" s="138"/>
      <c r="N183" s="138">
        <f t="shared" si="54"/>
        <v>0</v>
      </c>
      <c r="O183" s="151"/>
      <c r="P183" s="151">
        <f t="shared" si="55"/>
        <v>0</v>
      </c>
      <c r="Q183" s="177"/>
      <c r="R183" s="177">
        <f t="shared" si="39"/>
        <v>0</v>
      </c>
      <c r="S183" s="202"/>
      <c r="T183" s="202">
        <f t="shared" si="40"/>
        <v>0</v>
      </c>
      <c r="U183" s="215"/>
      <c r="V183" s="215">
        <f t="shared" si="47"/>
        <v>0</v>
      </c>
      <c r="W183" s="146"/>
      <c r="X183" s="146">
        <f t="shared" si="38"/>
        <v>0</v>
      </c>
      <c r="Y183" s="234"/>
      <c r="Z183" s="233">
        <f t="shared" si="48"/>
        <v>0</v>
      </c>
      <c r="AA183" s="245"/>
      <c r="AB183" s="245">
        <f t="shared" si="41"/>
        <v>0</v>
      </c>
      <c r="AC183" s="259"/>
      <c r="AD183" s="259">
        <f t="shared" si="42"/>
        <v>0</v>
      </c>
      <c r="AE183" s="273"/>
      <c r="AF183" s="273">
        <f t="shared" si="43"/>
        <v>0</v>
      </c>
      <c r="AG183" s="287"/>
      <c r="AH183" s="287">
        <f t="shared" si="44"/>
        <v>0</v>
      </c>
      <c r="AI183" s="297"/>
      <c r="AJ183" s="297">
        <f t="shared" si="45"/>
        <v>0</v>
      </c>
      <c r="AK183" s="312"/>
      <c r="AL183" s="312">
        <f t="shared" si="46"/>
        <v>0</v>
      </c>
      <c r="AM183" s="24">
        <f t="shared" si="56"/>
        <v>0</v>
      </c>
      <c r="AN183" s="15">
        <f t="shared" si="56"/>
        <v>0</v>
      </c>
      <c r="AO183" s="23">
        <f t="shared" si="50"/>
        <v>0</v>
      </c>
      <c r="AP183" s="23">
        <f t="shared" si="51"/>
        <v>0</v>
      </c>
      <c r="AQ183" s="20"/>
    </row>
    <row r="184" spans="1:43" s="37" customFormat="1" x14ac:dyDescent="0.35">
      <c r="A184" s="19"/>
      <c r="B184" s="18"/>
      <c r="C184" s="19"/>
      <c r="D184" s="25">
        <v>0</v>
      </c>
      <c r="E184" s="25"/>
      <c r="F184" s="21"/>
      <c r="G184" s="22"/>
      <c r="H184" s="23"/>
      <c r="I184" s="25">
        <v>13</v>
      </c>
      <c r="J184" s="23">
        <f t="shared" si="52"/>
        <v>0</v>
      </c>
      <c r="K184" s="100"/>
      <c r="L184" s="100">
        <f t="shared" si="53"/>
        <v>0</v>
      </c>
      <c r="M184" s="138"/>
      <c r="N184" s="138">
        <f t="shared" si="54"/>
        <v>0</v>
      </c>
      <c r="O184" s="151"/>
      <c r="P184" s="151">
        <f t="shared" si="55"/>
        <v>0</v>
      </c>
      <c r="Q184" s="177"/>
      <c r="R184" s="177">
        <f t="shared" si="39"/>
        <v>0</v>
      </c>
      <c r="S184" s="202"/>
      <c r="T184" s="202">
        <f t="shared" si="40"/>
        <v>0</v>
      </c>
      <c r="U184" s="215"/>
      <c r="V184" s="215">
        <f t="shared" si="47"/>
        <v>0</v>
      </c>
      <c r="W184" s="146"/>
      <c r="X184" s="146">
        <f t="shared" si="38"/>
        <v>0</v>
      </c>
      <c r="Y184" s="234"/>
      <c r="Z184" s="233">
        <f t="shared" si="48"/>
        <v>0</v>
      </c>
      <c r="AA184" s="245"/>
      <c r="AB184" s="245">
        <f t="shared" si="41"/>
        <v>0</v>
      </c>
      <c r="AC184" s="259"/>
      <c r="AD184" s="259">
        <f t="shared" si="42"/>
        <v>0</v>
      </c>
      <c r="AE184" s="273"/>
      <c r="AF184" s="273">
        <f t="shared" si="43"/>
        <v>0</v>
      </c>
      <c r="AG184" s="287"/>
      <c r="AH184" s="287">
        <f t="shared" si="44"/>
        <v>0</v>
      </c>
      <c r="AI184" s="297"/>
      <c r="AJ184" s="297">
        <f t="shared" si="45"/>
        <v>0</v>
      </c>
      <c r="AK184" s="312"/>
      <c r="AL184" s="312">
        <f t="shared" si="46"/>
        <v>0</v>
      </c>
      <c r="AM184" s="24">
        <f t="shared" si="56"/>
        <v>0</v>
      </c>
      <c r="AN184" s="15">
        <f t="shared" si="56"/>
        <v>0</v>
      </c>
      <c r="AO184" s="23">
        <f t="shared" si="50"/>
        <v>0</v>
      </c>
      <c r="AP184" s="23">
        <f t="shared" si="51"/>
        <v>0</v>
      </c>
      <c r="AQ184" s="20"/>
    </row>
    <row r="185" spans="1:43" s="37" customFormat="1" x14ac:dyDescent="0.35">
      <c r="A185" s="19"/>
      <c r="B185" s="18"/>
      <c r="C185" s="19"/>
      <c r="D185" s="25">
        <v>33</v>
      </c>
      <c r="E185" s="25"/>
      <c r="F185" s="21"/>
      <c r="G185" s="22"/>
      <c r="H185" s="23"/>
      <c r="I185" s="25">
        <v>13</v>
      </c>
      <c r="J185" s="23">
        <f t="shared" si="52"/>
        <v>33</v>
      </c>
      <c r="K185" s="100"/>
      <c r="L185" s="100">
        <f t="shared" si="53"/>
        <v>0</v>
      </c>
      <c r="M185" s="138"/>
      <c r="N185" s="138">
        <f t="shared" si="54"/>
        <v>0</v>
      </c>
      <c r="O185" s="151">
        <f>2+5+5</f>
        <v>12</v>
      </c>
      <c r="P185" s="151">
        <f t="shared" si="55"/>
        <v>156</v>
      </c>
      <c r="Q185" s="177"/>
      <c r="R185" s="177">
        <f t="shared" si="39"/>
        <v>0</v>
      </c>
      <c r="S185" s="202"/>
      <c r="T185" s="202">
        <f t="shared" si="40"/>
        <v>0</v>
      </c>
      <c r="U185" s="215"/>
      <c r="V185" s="215">
        <f t="shared" si="47"/>
        <v>0</v>
      </c>
      <c r="W185" s="146"/>
      <c r="X185" s="146">
        <f t="shared" si="38"/>
        <v>0</v>
      </c>
      <c r="Y185" s="234"/>
      <c r="Z185" s="233">
        <f t="shared" si="48"/>
        <v>0</v>
      </c>
      <c r="AA185" s="245"/>
      <c r="AB185" s="245">
        <f t="shared" si="41"/>
        <v>0</v>
      </c>
      <c r="AC185" s="259"/>
      <c r="AD185" s="259">
        <f t="shared" si="42"/>
        <v>0</v>
      </c>
      <c r="AE185" s="273"/>
      <c r="AF185" s="273">
        <f t="shared" si="43"/>
        <v>0</v>
      </c>
      <c r="AG185" s="287">
        <v>10</v>
      </c>
      <c r="AH185" s="287">
        <f t="shared" si="44"/>
        <v>130</v>
      </c>
      <c r="AI185" s="297"/>
      <c r="AJ185" s="297">
        <f t="shared" si="45"/>
        <v>0</v>
      </c>
      <c r="AK185" s="312"/>
      <c r="AL185" s="312">
        <f t="shared" si="46"/>
        <v>0</v>
      </c>
      <c r="AM185" s="24">
        <f t="shared" si="56"/>
        <v>22</v>
      </c>
      <c r="AN185" s="15">
        <f t="shared" si="56"/>
        <v>286</v>
      </c>
      <c r="AO185" s="23">
        <f t="shared" si="50"/>
        <v>11</v>
      </c>
      <c r="AP185" s="23">
        <f t="shared" si="51"/>
        <v>143</v>
      </c>
      <c r="AQ185" s="20"/>
    </row>
    <row r="186" spans="1:43" s="37" customFormat="1" x14ac:dyDescent="0.35">
      <c r="A186" s="19"/>
      <c r="B186" s="18"/>
      <c r="C186" s="19"/>
      <c r="D186" s="25"/>
      <c r="E186" s="25" t="s">
        <v>38</v>
      </c>
      <c r="F186" s="21">
        <v>6561</v>
      </c>
      <c r="G186" s="22">
        <v>243811</v>
      </c>
      <c r="H186" s="23">
        <v>24</v>
      </c>
      <c r="I186" s="25">
        <v>13</v>
      </c>
      <c r="J186" s="23">
        <f t="shared" si="52"/>
        <v>24</v>
      </c>
      <c r="K186" s="100"/>
      <c r="L186" s="100">
        <f t="shared" si="53"/>
        <v>0</v>
      </c>
      <c r="M186" s="138"/>
      <c r="N186" s="138">
        <f t="shared" si="54"/>
        <v>0</v>
      </c>
      <c r="O186" s="151"/>
      <c r="P186" s="151">
        <f t="shared" si="55"/>
        <v>0</v>
      </c>
      <c r="Q186" s="177"/>
      <c r="R186" s="177">
        <f t="shared" si="39"/>
        <v>0</v>
      </c>
      <c r="S186" s="202"/>
      <c r="T186" s="202">
        <f t="shared" si="40"/>
        <v>0</v>
      </c>
      <c r="U186" s="215"/>
      <c r="V186" s="215">
        <f t="shared" si="47"/>
        <v>0</v>
      </c>
      <c r="W186" s="146"/>
      <c r="X186" s="146">
        <f t="shared" si="38"/>
        <v>0</v>
      </c>
      <c r="Y186" s="234"/>
      <c r="Z186" s="233">
        <f t="shared" si="48"/>
        <v>0</v>
      </c>
      <c r="AA186" s="245"/>
      <c r="AB186" s="245">
        <f t="shared" si="41"/>
        <v>0</v>
      </c>
      <c r="AC186" s="259"/>
      <c r="AD186" s="259">
        <f t="shared" si="42"/>
        <v>0</v>
      </c>
      <c r="AE186" s="273"/>
      <c r="AF186" s="273">
        <f t="shared" si="43"/>
        <v>0</v>
      </c>
      <c r="AG186" s="287"/>
      <c r="AH186" s="287">
        <f t="shared" si="44"/>
        <v>0</v>
      </c>
      <c r="AI186" s="297"/>
      <c r="AJ186" s="297">
        <f t="shared" si="45"/>
        <v>0</v>
      </c>
      <c r="AK186" s="312"/>
      <c r="AL186" s="312">
        <f t="shared" si="46"/>
        <v>0</v>
      </c>
      <c r="AM186" s="24">
        <f t="shared" si="56"/>
        <v>0</v>
      </c>
      <c r="AN186" s="15">
        <f t="shared" si="56"/>
        <v>0</v>
      </c>
      <c r="AO186" s="23">
        <f t="shared" si="50"/>
        <v>24</v>
      </c>
      <c r="AP186" s="23">
        <f t="shared" si="51"/>
        <v>312</v>
      </c>
      <c r="AQ186" s="20"/>
    </row>
    <row r="187" spans="1:43" s="37" customFormat="1" x14ac:dyDescent="0.35">
      <c r="A187" s="17">
        <v>70</v>
      </c>
      <c r="B187" s="18" t="s">
        <v>104</v>
      </c>
      <c r="C187" s="19" t="s">
        <v>40</v>
      </c>
      <c r="D187" s="20"/>
      <c r="E187" s="20"/>
      <c r="F187" s="21"/>
      <c r="G187" s="22"/>
      <c r="H187" s="23"/>
      <c r="I187" s="20"/>
      <c r="J187" s="23">
        <f t="shared" si="52"/>
        <v>0</v>
      </c>
      <c r="K187" s="100"/>
      <c r="L187" s="100">
        <f t="shared" si="53"/>
        <v>0</v>
      </c>
      <c r="M187" s="138"/>
      <c r="N187" s="138">
        <f t="shared" si="54"/>
        <v>0</v>
      </c>
      <c r="O187" s="151"/>
      <c r="P187" s="151">
        <f t="shared" si="55"/>
        <v>0</v>
      </c>
      <c r="Q187" s="177"/>
      <c r="R187" s="177">
        <f t="shared" si="39"/>
        <v>0</v>
      </c>
      <c r="S187" s="202"/>
      <c r="T187" s="202">
        <f t="shared" si="40"/>
        <v>0</v>
      </c>
      <c r="U187" s="215"/>
      <c r="V187" s="215">
        <f t="shared" si="47"/>
        <v>0</v>
      </c>
      <c r="W187" s="146"/>
      <c r="X187" s="146">
        <f t="shared" si="38"/>
        <v>0</v>
      </c>
      <c r="Y187" s="234"/>
      <c r="Z187" s="233">
        <f t="shared" si="48"/>
        <v>0</v>
      </c>
      <c r="AA187" s="245"/>
      <c r="AB187" s="245">
        <f t="shared" si="41"/>
        <v>0</v>
      </c>
      <c r="AC187" s="259"/>
      <c r="AD187" s="259">
        <f t="shared" si="42"/>
        <v>0</v>
      </c>
      <c r="AE187" s="273"/>
      <c r="AF187" s="273">
        <f t="shared" si="43"/>
        <v>0</v>
      </c>
      <c r="AG187" s="287"/>
      <c r="AH187" s="287">
        <f t="shared" si="44"/>
        <v>0</v>
      </c>
      <c r="AI187" s="297"/>
      <c r="AJ187" s="297">
        <f t="shared" si="45"/>
        <v>0</v>
      </c>
      <c r="AK187" s="312"/>
      <c r="AL187" s="312">
        <f t="shared" si="46"/>
        <v>0</v>
      </c>
      <c r="AM187" s="24">
        <f t="shared" si="56"/>
        <v>0</v>
      </c>
      <c r="AN187" s="15">
        <f t="shared" si="56"/>
        <v>0</v>
      </c>
      <c r="AO187" s="23">
        <f t="shared" si="50"/>
        <v>0</v>
      </c>
      <c r="AP187" s="23">
        <f t="shared" si="51"/>
        <v>0</v>
      </c>
      <c r="AQ187" s="20"/>
    </row>
    <row r="188" spans="1:43" s="37" customFormat="1" x14ac:dyDescent="0.35">
      <c r="A188" s="19"/>
      <c r="B188" s="18"/>
      <c r="C188" s="19"/>
      <c r="D188" s="25">
        <v>12</v>
      </c>
      <c r="E188" s="25"/>
      <c r="F188" s="21"/>
      <c r="G188" s="22"/>
      <c r="H188" s="23"/>
      <c r="I188" s="25">
        <v>45</v>
      </c>
      <c r="J188" s="23">
        <f t="shared" si="52"/>
        <v>12</v>
      </c>
      <c r="K188" s="100"/>
      <c r="L188" s="100">
        <f t="shared" si="53"/>
        <v>0</v>
      </c>
      <c r="M188" s="138"/>
      <c r="N188" s="138">
        <f t="shared" si="54"/>
        <v>0</v>
      </c>
      <c r="O188" s="151"/>
      <c r="P188" s="151">
        <f t="shared" si="55"/>
        <v>0</v>
      </c>
      <c r="Q188" s="177"/>
      <c r="R188" s="177">
        <f t="shared" si="39"/>
        <v>0</v>
      </c>
      <c r="S188" s="202"/>
      <c r="T188" s="202">
        <f t="shared" si="40"/>
        <v>0</v>
      </c>
      <c r="U188" s="215"/>
      <c r="V188" s="215">
        <f t="shared" si="47"/>
        <v>0</v>
      </c>
      <c r="W188" s="146"/>
      <c r="X188" s="146">
        <f t="shared" si="38"/>
        <v>0</v>
      </c>
      <c r="Y188" s="234"/>
      <c r="Z188" s="233">
        <f t="shared" si="48"/>
        <v>0</v>
      </c>
      <c r="AA188" s="245"/>
      <c r="AB188" s="245">
        <f t="shared" si="41"/>
        <v>0</v>
      </c>
      <c r="AC188" s="259"/>
      <c r="AD188" s="259">
        <f t="shared" si="42"/>
        <v>0</v>
      </c>
      <c r="AE188" s="273"/>
      <c r="AF188" s="273">
        <f t="shared" si="43"/>
        <v>0</v>
      </c>
      <c r="AG188" s="287"/>
      <c r="AH188" s="287">
        <f t="shared" si="44"/>
        <v>0</v>
      </c>
      <c r="AI188" s="297"/>
      <c r="AJ188" s="297">
        <f t="shared" si="45"/>
        <v>0</v>
      </c>
      <c r="AK188" s="312"/>
      <c r="AL188" s="312">
        <f t="shared" si="46"/>
        <v>0</v>
      </c>
      <c r="AM188" s="24">
        <f t="shared" si="56"/>
        <v>0</v>
      </c>
      <c r="AN188" s="15">
        <f t="shared" si="56"/>
        <v>0</v>
      </c>
      <c r="AO188" s="23">
        <f t="shared" si="50"/>
        <v>12</v>
      </c>
      <c r="AP188" s="23">
        <f t="shared" si="51"/>
        <v>540</v>
      </c>
      <c r="AQ188" s="20"/>
    </row>
    <row r="189" spans="1:43" s="37" customFormat="1" x14ac:dyDescent="0.35">
      <c r="A189" s="17">
        <v>72</v>
      </c>
      <c r="B189" s="18" t="s">
        <v>105</v>
      </c>
      <c r="C189" s="19" t="s">
        <v>40</v>
      </c>
      <c r="D189" s="20"/>
      <c r="E189" s="20"/>
      <c r="F189" s="21"/>
      <c r="G189" s="22"/>
      <c r="H189" s="23"/>
      <c r="I189" s="20"/>
      <c r="J189" s="23">
        <f t="shared" si="52"/>
        <v>0</v>
      </c>
      <c r="K189" s="100"/>
      <c r="L189" s="100">
        <f t="shared" si="53"/>
        <v>0</v>
      </c>
      <c r="M189" s="138"/>
      <c r="N189" s="138">
        <f t="shared" si="54"/>
        <v>0</v>
      </c>
      <c r="O189" s="151"/>
      <c r="P189" s="151">
        <f t="shared" si="55"/>
        <v>0</v>
      </c>
      <c r="Q189" s="177"/>
      <c r="R189" s="177">
        <f t="shared" si="39"/>
        <v>0</v>
      </c>
      <c r="S189" s="202"/>
      <c r="T189" s="202">
        <f t="shared" si="40"/>
        <v>0</v>
      </c>
      <c r="U189" s="215"/>
      <c r="V189" s="215">
        <f t="shared" si="47"/>
        <v>0</v>
      </c>
      <c r="W189" s="146"/>
      <c r="X189" s="146">
        <f t="shared" si="38"/>
        <v>0</v>
      </c>
      <c r="Y189" s="234"/>
      <c r="Z189" s="233">
        <f t="shared" si="48"/>
        <v>0</v>
      </c>
      <c r="AA189" s="245"/>
      <c r="AB189" s="245">
        <f t="shared" si="41"/>
        <v>0</v>
      </c>
      <c r="AC189" s="259"/>
      <c r="AD189" s="259">
        <f t="shared" si="42"/>
        <v>0</v>
      </c>
      <c r="AE189" s="273"/>
      <c r="AF189" s="273">
        <f t="shared" si="43"/>
        <v>0</v>
      </c>
      <c r="AG189" s="287"/>
      <c r="AH189" s="287">
        <f t="shared" si="44"/>
        <v>0</v>
      </c>
      <c r="AI189" s="297"/>
      <c r="AJ189" s="297">
        <f t="shared" si="45"/>
        <v>0</v>
      </c>
      <c r="AK189" s="312"/>
      <c r="AL189" s="312">
        <f t="shared" si="46"/>
        <v>0</v>
      </c>
      <c r="AM189" s="24">
        <f t="shared" si="56"/>
        <v>0</v>
      </c>
      <c r="AN189" s="15">
        <f t="shared" si="56"/>
        <v>0</v>
      </c>
      <c r="AO189" s="23">
        <f t="shared" si="50"/>
        <v>0</v>
      </c>
      <c r="AP189" s="23">
        <f t="shared" si="51"/>
        <v>0</v>
      </c>
      <c r="AQ189" s="20"/>
    </row>
    <row r="190" spans="1:43" s="37" customFormat="1" x14ac:dyDescent="0.35">
      <c r="A190" s="19"/>
      <c r="B190" s="18"/>
      <c r="C190" s="19"/>
      <c r="D190" s="25">
        <v>0</v>
      </c>
      <c r="E190" s="25"/>
      <c r="F190" s="21"/>
      <c r="G190" s="22"/>
      <c r="H190" s="23"/>
      <c r="I190" s="25">
        <v>6</v>
      </c>
      <c r="J190" s="23">
        <f t="shared" si="52"/>
        <v>0</v>
      </c>
      <c r="K190" s="100"/>
      <c r="L190" s="100">
        <f t="shared" si="53"/>
        <v>0</v>
      </c>
      <c r="M190" s="138"/>
      <c r="N190" s="138">
        <f t="shared" si="54"/>
        <v>0</v>
      </c>
      <c r="O190" s="151"/>
      <c r="P190" s="151">
        <f t="shared" si="55"/>
        <v>0</v>
      </c>
      <c r="Q190" s="177"/>
      <c r="R190" s="177">
        <f t="shared" si="39"/>
        <v>0</v>
      </c>
      <c r="S190" s="202"/>
      <c r="T190" s="202">
        <f t="shared" si="40"/>
        <v>0</v>
      </c>
      <c r="U190" s="215"/>
      <c r="V190" s="215">
        <f t="shared" si="47"/>
        <v>0</v>
      </c>
      <c r="W190" s="146"/>
      <c r="X190" s="146">
        <f t="shared" si="38"/>
        <v>0</v>
      </c>
      <c r="Y190" s="234"/>
      <c r="Z190" s="233">
        <f t="shared" si="48"/>
        <v>0</v>
      </c>
      <c r="AA190" s="245"/>
      <c r="AB190" s="245">
        <f t="shared" si="41"/>
        <v>0</v>
      </c>
      <c r="AC190" s="259"/>
      <c r="AD190" s="259">
        <f t="shared" si="42"/>
        <v>0</v>
      </c>
      <c r="AE190" s="273"/>
      <c r="AF190" s="273">
        <f t="shared" si="43"/>
        <v>0</v>
      </c>
      <c r="AG190" s="287"/>
      <c r="AH190" s="287">
        <f t="shared" si="44"/>
        <v>0</v>
      </c>
      <c r="AI190" s="297"/>
      <c r="AJ190" s="297">
        <f t="shared" si="45"/>
        <v>0</v>
      </c>
      <c r="AK190" s="312"/>
      <c r="AL190" s="312">
        <f t="shared" si="46"/>
        <v>0</v>
      </c>
      <c r="AM190" s="24">
        <f t="shared" si="56"/>
        <v>0</v>
      </c>
      <c r="AN190" s="15">
        <f t="shared" si="56"/>
        <v>0</v>
      </c>
      <c r="AO190" s="23">
        <f t="shared" si="50"/>
        <v>0</v>
      </c>
      <c r="AP190" s="23">
        <f t="shared" si="51"/>
        <v>0</v>
      </c>
      <c r="AQ190" s="20"/>
    </row>
    <row r="191" spans="1:43" s="37" customFormat="1" x14ac:dyDescent="0.35">
      <c r="A191" s="19"/>
      <c r="B191" s="18"/>
      <c r="C191" s="19"/>
      <c r="D191" s="25">
        <v>0</v>
      </c>
      <c r="E191" s="25"/>
      <c r="F191" s="21"/>
      <c r="G191" s="22"/>
      <c r="H191" s="23"/>
      <c r="I191" s="25">
        <v>6</v>
      </c>
      <c r="J191" s="23">
        <f t="shared" si="52"/>
        <v>0</v>
      </c>
      <c r="K191" s="100"/>
      <c r="L191" s="100">
        <f t="shared" si="53"/>
        <v>0</v>
      </c>
      <c r="M191" s="138"/>
      <c r="N191" s="138">
        <f t="shared" si="54"/>
        <v>0</v>
      </c>
      <c r="O191" s="151"/>
      <c r="P191" s="151">
        <f t="shared" si="55"/>
        <v>0</v>
      </c>
      <c r="Q191" s="177"/>
      <c r="R191" s="177">
        <f t="shared" si="39"/>
        <v>0</v>
      </c>
      <c r="S191" s="202"/>
      <c r="T191" s="202">
        <f t="shared" si="40"/>
        <v>0</v>
      </c>
      <c r="U191" s="215"/>
      <c r="V191" s="215">
        <f t="shared" si="47"/>
        <v>0</v>
      </c>
      <c r="W191" s="146"/>
      <c r="X191" s="146">
        <f t="shared" si="38"/>
        <v>0</v>
      </c>
      <c r="Y191" s="234"/>
      <c r="Z191" s="233">
        <f t="shared" si="48"/>
        <v>0</v>
      </c>
      <c r="AA191" s="245"/>
      <c r="AB191" s="245">
        <f t="shared" si="41"/>
        <v>0</v>
      </c>
      <c r="AC191" s="259"/>
      <c r="AD191" s="259">
        <f t="shared" si="42"/>
        <v>0</v>
      </c>
      <c r="AE191" s="273"/>
      <c r="AF191" s="273">
        <f t="shared" si="43"/>
        <v>0</v>
      </c>
      <c r="AG191" s="287"/>
      <c r="AH191" s="287">
        <f t="shared" si="44"/>
        <v>0</v>
      </c>
      <c r="AI191" s="297"/>
      <c r="AJ191" s="297">
        <f t="shared" si="45"/>
        <v>0</v>
      </c>
      <c r="AK191" s="312"/>
      <c r="AL191" s="312">
        <f t="shared" si="46"/>
        <v>0</v>
      </c>
      <c r="AM191" s="24">
        <f t="shared" si="56"/>
        <v>0</v>
      </c>
      <c r="AN191" s="15">
        <f t="shared" si="56"/>
        <v>0</v>
      </c>
      <c r="AO191" s="23">
        <f t="shared" si="50"/>
        <v>0</v>
      </c>
      <c r="AP191" s="23">
        <f t="shared" si="51"/>
        <v>0</v>
      </c>
      <c r="AQ191" s="20"/>
    </row>
    <row r="192" spans="1:43" s="37" customFormat="1" x14ac:dyDescent="0.35">
      <c r="A192" s="19"/>
      <c r="B192" s="18"/>
      <c r="C192" s="19"/>
      <c r="D192" s="25">
        <v>147</v>
      </c>
      <c r="E192" s="25"/>
      <c r="F192" s="21"/>
      <c r="G192" s="22"/>
      <c r="H192" s="23"/>
      <c r="I192" s="25">
        <v>8</v>
      </c>
      <c r="J192" s="23">
        <f t="shared" si="52"/>
        <v>147</v>
      </c>
      <c r="K192" s="100"/>
      <c r="L192" s="100">
        <f t="shared" si="53"/>
        <v>0</v>
      </c>
      <c r="M192" s="138">
        <v>25</v>
      </c>
      <c r="N192" s="138">
        <f t="shared" si="54"/>
        <v>200</v>
      </c>
      <c r="O192" s="151">
        <f>50+10</f>
        <v>60</v>
      </c>
      <c r="P192" s="151">
        <f t="shared" si="55"/>
        <v>480</v>
      </c>
      <c r="Q192" s="177"/>
      <c r="R192" s="177">
        <f t="shared" si="39"/>
        <v>0</v>
      </c>
      <c r="S192" s="202"/>
      <c r="T192" s="202">
        <f t="shared" si="40"/>
        <v>0</v>
      </c>
      <c r="U192" s="215"/>
      <c r="V192" s="215">
        <f t="shared" si="47"/>
        <v>0</v>
      </c>
      <c r="W192" s="146"/>
      <c r="X192" s="146">
        <f t="shared" si="38"/>
        <v>0</v>
      </c>
      <c r="Y192" s="234"/>
      <c r="Z192" s="233">
        <f t="shared" si="48"/>
        <v>0</v>
      </c>
      <c r="AA192" s="245"/>
      <c r="AB192" s="245">
        <f t="shared" si="41"/>
        <v>0</v>
      </c>
      <c r="AC192" s="259">
        <f>2</f>
        <v>2</v>
      </c>
      <c r="AD192" s="259">
        <f t="shared" si="42"/>
        <v>16</v>
      </c>
      <c r="AE192" s="273">
        <v>6</v>
      </c>
      <c r="AF192" s="273">
        <f t="shared" si="43"/>
        <v>48</v>
      </c>
      <c r="AG192" s="287">
        <f>12</f>
        <v>12</v>
      </c>
      <c r="AH192" s="287">
        <f t="shared" si="44"/>
        <v>96</v>
      </c>
      <c r="AI192" s="297"/>
      <c r="AJ192" s="297">
        <f t="shared" si="45"/>
        <v>0</v>
      </c>
      <c r="AK192" s="312"/>
      <c r="AL192" s="312">
        <f t="shared" si="46"/>
        <v>0</v>
      </c>
      <c r="AM192" s="24">
        <f t="shared" ref="AM192:AN201" si="57">K192+M192+O192+Q192+S192+U192+W192+Y192+AA192+AC192+AE192+AG192+AI192+AK192</f>
        <v>105</v>
      </c>
      <c r="AN192" s="15">
        <f t="shared" si="57"/>
        <v>840</v>
      </c>
      <c r="AO192" s="23">
        <f t="shared" si="50"/>
        <v>42</v>
      </c>
      <c r="AP192" s="23">
        <f t="shared" si="51"/>
        <v>336</v>
      </c>
      <c r="AQ192" s="20"/>
    </row>
    <row r="193" spans="1:44" x14ac:dyDescent="0.35">
      <c r="A193" s="17">
        <v>73</v>
      </c>
      <c r="B193" s="18" t="s">
        <v>106</v>
      </c>
      <c r="C193" s="19" t="s">
        <v>35</v>
      </c>
      <c r="D193" s="20"/>
      <c r="E193" s="20"/>
      <c r="F193" s="21"/>
      <c r="G193" s="22"/>
      <c r="H193" s="23"/>
      <c r="I193" s="20"/>
      <c r="J193" s="23">
        <f t="shared" si="52"/>
        <v>0</v>
      </c>
      <c r="K193" s="100"/>
      <c r="L193" s="100">
        <f t="shared" si="53"/>
        <v>0</v>
      </c>
      <c r="M193" s="138"/>
      <c r="N193" s="138">
        <f t="shared" si="54"/>
        <v>0</v>
      </c>
      <c r="O193" s="151"/>
      <c r="P193" s="151">
        <f t="shared" si="55"/>
        <v>0</v>
      </c>
      <c r="Q193" s="177"/>
      <c r="R193" s="177">
        <f t="shared" si="39"/>
        <v>0</v>
      </c>
      <c r="S193" s="202"/>
      <c r="T193" s="202">
        <f t="shared" si="40"/>
        <v>0</v>
      </c>
      <c r="U193" s="215"/>
      <c r="V193" s="215">
        <f t="shared" si="47"/>
        <v>0</v>
      </c>
      <c r="W193" s="146"/>
      <c r="X193" s="146">
        <f t="shared" si="38"/>
        <v>0</v>
      </c>
      <c r="Y193" s="234"/>
      <c r="Z193" s="233">
        <f t="shared" si="48"/>
        <v>0</v>
      </c>
      <c r="AA193" s="245"/>
      <c r="AB193" s="245">
        <f t="shared" si="41"/>
        <v>0</v>
      </c>
      <c r="AC193" s="259"/>
      <c r="AD193" s="259">
        <f t="shared" si="42"/>
        <v>0</v>
      </c>
      <c r="AE193" s="273"/>
      <c r="AF193" s="273">
        <f t="shared" si="43"/>
        <v>0</v>
      </c>
      <c r="AG193" s="287"/>
      <c r="AH193" s="287">
        <f t="shared" si="44"/>
        <v>0</v>
      </c>
      <c r="AI193" s="297"/>
      <c r="AJ193" s="297">
        <f t="shared" si="45"/>
        <v>0</v>
      </c>
      <c r="AK193" s="312"/>
      <c r="AL193" s="312">
        <f t="shared" si="46"/>
        <v>0</v>
      </c>
      <c r="AM193" s="24">
        <f t="shared" si="57"/>
        <v>0</v>
      </c>
      <c r="AN193" s="15">
        <f t="shared" si="57"/>
        <v>0</v>
      </c>
      <c r="AO193" s="23">
        <f t="shared" si="50"/>
        <v>0</v>
      </c>
      <c r="AP193" s="23">
        <f t="shared" si="51"/>
        <v>0</v>
      </c>
      <c r="AQ193" s="20"/>
    </row>
    <row r="194" spans="1:44" x14ac:dyDescent="0.35">
      <c r="A194" s="19"/>
      <c r="B194" s="18"/>
      <c r="C194" s="19"/>
      <c r="D194" s="25">
        <v>3</v>
      </c>
      <c r="E194" s="25"/>
      <c r="F194" s="21"/>
      <c r="G194" s="22"/>
      <c r="H194" s="23"/>
      <c r="I194" s="25">
        <v>115</v>
      </c>
      <c r="J194" s="23">
        <f t="shared" si="52"/>
        <v>3</v>
      </c>
      <c r="K194" s="100"/>
      <c r="L194" s="100">
        <f t="shared" si="53"/>
        <v>0</v>
      </c>
      <c r="M194" s="138"/>
      <c r="N194" s="138">
        <f t="shared" si="54"/>
        <v>0</v>
      </c>
      <c r="O194" s="151">
        <v>2</v>
      </c>
      <c r="P194" s="151">
        <f t="shared" si="55"/>
        <v>230</v>
      </c>
      <c r="Q194" s="177"/>
      <c r="R194" s="177">
        <f t="shared" si="39"/>
        <v>0</v>
      </c>
      <c r="S194" s="202"/>
      <c r="T194" s="202">
        <f t="shared" si="40"/>
        <v>0</v>
      </c>
      <c r="U194" s="215"/>
      <c r="V194" s="215">
        <f t="shared" si="47"/>
        <v>0</v>
      </c>
      <c r="W194" s="146"/>
      <c r="X194" s="146">
        <f t="shared" si="38"/>
        <v>0</v>
      </c>
      <c r="Y194" s="234"/>
      <c r="Z194" s="233">
        <f t="shared" si="48"/>
        <v>0</v>
      </c>
      <c r="AA194" s="245"/>
      <c r="AB194" s="245">
        <f t="shared" si="41"/>
        <v>0</v>
      </c>
      <c r="AC194" s="259"/>
      <c r="AD194" s="259">
        <f t="shared" si="42"/>
        <v>0</v>
      </c>
      <c r="AE194" s="273"/>
      <c r="AF194" s="273">
        <f t="shared" si="43"/>
        <v>0</v>
      </c>
      <c r="AG194" s="287"/>
      <c r="AH194" s="287">
        <f t="shared" si="44"/>
        <v>0</v>
      </c>
      <c r="AI194" s="297"/>
      <c r="AJ194" s="297">
        <f t="shared" si="45"/>
        <v>0</v>
      </c>
      <c r="AK194" s="312"/>
      <c r="AL194" s="312">
        <f t="shared" si="46"/>
        <v>0</v>
      </c>
      <c r="AM194" s="24">
        <f t="shared" si="57"/>
        <v>2</v>
      </c>
      <c r="AN194" s="15">
        <f t="shared" si="57"/>
        <v>230</v>
      </c>
      <c r="AO194" s="23">
        <f t="shared" si="50"/>
        <v>1</v>
      </c>
      <c r="AP194" s="23">
        <f t="shared" si="51"/>
        <v>115</v>
      </c>
      <c r="AQ194" s="20"/>
    </row>
    <row r="195" spans="1:44" x14ac:dyDescent="0.35">
      <c r="A195" s="17">
        <v>74</v>
      </c>
      <c r="B195" s="18" t="s">
        <v>107</v>
      </c>
      <c r="C195" s="19" t="s">
        <v>31</v>
      </c>
      <c r="D195" s="20"/>
      <c r="E195" s="20"/>
      <c r="F195" s="21"/>
      <c r="G195" s="22"/>
      <c r="H195" s="23"/>
      <c r="I195" s="20"/>
      <c r="J195" s="23">
        <f t="shared" si="52"/>
        <v>0</v>
      </c>
      <c r="K195" s="100"/>
      <c r="L195" s="100">
        <f t="shared" si="53"/>
        <v>0</v>
      </c>
      <c r="M195" s="138"/>
      <c r="N195" s="138">
        <f t="shared" si="54"/>
        <v>0</v>
      </c>
      <c r="O195" s="151"/>
      <c r="P195" s="151">
        <f t="shared" si="55"/>
        <v>0</v>
      </c>
      <c r="Q195" s="177"/>
      <c r="R195" s="177">
        <f t="shared" si="39"/>
        <v>0</v>
      </c>
      <c r="S195" s="202"/>
      <c r="T195" s="202">
        <f t="shared" si="40"/>
        <v>0</v>
      </c>
      <c r="U195" s="215"/>
      <c r="V195" s="215">
        <f t="shared" si="47"/>
        <v>0</v>
      </c>
      <c r="W195" s="146"/>
      <c r="X195" s="146">
        <f t="shared" si="38"/>
        <v>0</v>
      </c>
      <c r="Y195" s="234"/>
      <c r="Z195" s="233">
        <f t="shared" si="48"/>
        <v>0</v>
      </c>
      <c r="AA195" s="245"/>
      <c r="AB195" s="245">
        <f t="shared" si="41"/>
        <v>0</v>
      </c>
      <c r="AC195" s="259"/>
      <c r="AD195" s="259">
        <f t="shared" si="42"/>
        <v>0</v>
      </c>
      <c r="AE195" s="273"/>
      <c r="AF195" s="273">
        <f t="shared" si="43"/>
        <v>0</v>
      </c>
      <c r="AG195" s="287"/>
      <c r="AH195" s="287">
        <f t="shared" si="44"/>
        <v>0</v>
      </c>
      <c r="AI195" s="297"/>
      <c r="AJ195" s="297">
        <f t="shared" si="45"/>
        <v>0</v>
      </c>
      <c r="AK195" s="312"/>
      <c r="AL195" s="312">
        <f t="shared" si="46"/>
        <v>0</v>
      </c>
      <c r="AM195" s="24">
        <f t="shared" si="57"/>
        <v>0</v>
      </c>
      <c r="AN195" s="15">
        <f t="shared" si="57"/>
        <v>0</v>
      </c>
      <c r="AO195" s="23">
        <f t="shared" si="50"/>
        <v>0</v>
      </c>
      <c r="AP195" s="23">
        <f t="shared" si="51"/>
        <v>0</v>
      </c>
      <c r="AQ195" s="20"/>
    </row>
    <row r="196" spans="1:44" x14ac:dyDescent="0.35">
      <c r="A196" s="19"/>
      <c r="B196" s="18"/>
      <c r="C196" s="19"/>
      <c r="D196" s="25">
        <v>21</v>
      </c>
      <c r="E196" s="25"/>
      <c r="F196" s="21"/>
      <c r="G196" s="22"/>
      <c r="H196" s="23"/>
      <c r="I196" s="25">
        <v>50</v>
      </c>
      <c r="J196" s="23">
        <f t="shared" si="52"/>
        <v>21</v>
      </c>
      <c r="K196" s="100"/>
      <c r="L196" s="100">
        <f t="shared" si="53"/>
        <v>0</v>
      </c>
      <c r="M196" s="138"/>
      <c r="N196" s="138">
        <f t="shared" si="54"/>
        <v>0</v>
      </c>
      <c r="O196" s="151">
        <f>1</f>
        <v>1</v>
      </c>
      <c r="P196" s="151">
        <f t="shared" si="55"/>
        <v>50</v>
      </c>
      <c r="Q196" s="177"/>
      <c r="R196" s="177">
        <f t="shared" si="39"/>
        <v>0</v>
      </c>
      <c r="S196" s="202"/>
      <c r="T196" s="202">
        <f t="shared" si="40"/>
        <v>0</v>
      </c>
      <c r="U196" s="215"/>
      <c r="V196" s="215">
        <f t="shared" si="47"/>
        <v>0</v>
      </c>
      <c r="W196" s="146"/>
      <c r="X196" s="146">
        <f t="shared" ref="X196:X201" si="58">I196*W196</f>
        <v>0</v>
      </c>
      <c r="Y196" s="234"/>
      <c r="Z196" s="233">
        <f t="shared" si="48"/>
        <v>0</v>
      </c>
      <c r="AA196" s="245"/>
      <c r="AB196" s="245">
        <f t="shared" si="41"/>
        <v>0</v>
      </c>
      <c r="AC196" s="259"/>
      <c r="AD196" s="259">
        <f t="shared" si="42"/>
        <v>0</v>
      </c>
      <c r="AE196" s="273"/>
      <c r="AF196" s="273">
        <f t="shared" si="43"/>
        <v>0</v>
      </c>
      <c r="AG196" s="287">
        <v>2</v>
      </c>
      <c r="AH196" s="287">
        <f t="shared" si="44"/>
        <v>100</v>
      </c>
      <c r="AI196" s="297"/>
      <c r="AJ196" s="297">
        <f t="shared" si="45"/>
        <v>0</v>
      </c>
      <c r="AK196" s="312"/>
      <c r="AL196" s="312">
        <f t="shared" si="46"/>
        <v>0</v>
      </c>
      <c r="AM196" s="24">
        <f t="shared" si="57"/>
        <v>3</v>
      </c>
      <c r="AN196" s="15">
        <f t="shared" si="57"/>
        <v>150</v>
      </c>
      <c r="AO196" s="23">
        <f t="shared" si="50"/>
        <v>18</v>
      </c>
      <c r="AP196" s="23">
        <f t="shared" si="51"/>
        <v>900</v>
      </c>
      <c r="AQ196" s="20"/>
    </row>
    <row r="197" spans="1:44" x14ac:dyDescent="0.35">
      <c r="A197" s="17">
        <v>77</v>
      </c>
      <c r="B197" s="18" t="s">
        <v>108</v>
      </c>
      <c r="C197" s="19" t="s">
        <v>80</v>
      </c>
      <c r="D197" s="20"/>
      <c r="E197" s="20"/>
      <c r="F197" s="21"/>
      <c r="G197" s="22"/>
      <c r="H197" s="23"/>
      <c r="I197" s="20"/>
      <c r="J197" s="23">
        <f t="shared" si="52"/>
        <v>0</v>
      </c>
      <c r="K197" s="100"/>
      <c r="L197" s="100">
        <f t="shared" si="53"/>
        <v>0</v>
      </c>
      <c r="M197" s="138"/>
      <c r="N197" s="138">
        <f t="shared" si="54"/>
        <v>0</v>
      </c>
      <c r="O197" s="151"/>
      <c r="P197" s="151">
        <f t="shared" si="55"/>
        <v>0</v>
      </c>
      <c r="Q197" s="177"/>
      <c r="R197" s="177">
        <f t="shared" si="39"/>
        <v>0</v>
      </c>
      <c r="S197" s="202"/>
      <c r="T197" s="202">
        <f t="shared" si="40"/>
        <v>0</v>
      </c>
      <c r="U197" s="215"/>
      <c r="V197" s="215">
        <f t="shared" si="47"/>
        <v>0</v>
      </c>
      <c r="W197" s="146"/>
      <c r="X197" s="146">
        <f t="shared" si="58"/>
        <v>0</v>
      </c>
      <c r="Y197" s="234"/>
      <c r="Z197" s="233">
        <f t="shared" si="48"/>
        <v>0</v>
      </c>
      <c r="AA197" s="245"/>
      <c r="AB197" s="245">
        <f t="shared" si="41"/>
        <v>0</v>
      </c>
      <c r="AC197" s="259"/>
      <c r="AD197" s="259">
        <f t="shared" si="42"/>
        <v>0</v>
      </c>
      <c r="AE197" s="273"/>
      <c r="AF197" s="273">
        <f t="shared" si="43"/>
        <v>0</v>
      </c>
      <c r="AG197" s="287"/>
      <c r="AH197" s="287">
        <f t="shared" si="44"/>
        <v>0</v>
      </c>
      <c r="AI197" s="297"/>
      <c r="AJ197" s="297">
        <f t="shared" si="45"/>
        <v>0</v>
      </c>
      <c r="AK197" s="312"/>
      <c r="AL197" s="312">
        <f t="shared" si="46"/>
        <v>0</v>
      </c>
      <c r="AM197" s="24">
        <f t="shared" si="57"/>
        <v>0</v>
      </c>
      <c r="AN197" s="15">
        <f t="shared" si="57"/>
        <v>0</v>
      </c>
      <c r="AO197" s="23">
        <f t="shared" si="50"/>
        <v>0</v>
      </c>
      <c r="AP197" s="23">
        <f t="shared" si="51"/>
        <v>0</v>
      </c>
      <c r="AQ197" s="20"/>
    </row>
    <row r="198" spans="1:44" x14ac:dyDescent="0.35">
      <c r="A198" s="19"/>
      <c r="B198" s="18"/>
      <c r="C198" s="19"/>
      <c r="D198" s="25">
        <v>41</v>
      </c>
      <c r="E198" s="25"/>
      <c r="F198" s="21"/>
      <c r="G198" s="22"/>
      <c r="H198" s="23"/>
      <c r="I198" s="25">
        <v>15</v>
      </c>
      <c r="J198" s="23">
        <f t="shared" si="52"/>
        <v>41</v>
      </c>
      <c r="K198" s="100">
        <v>2</v>
      </c>
      <c r="L198" s="100">
        <f t="shared" si="53"/>
        <v>30</v>
      </c>
      <c r="M198" s="138"/>
      <c r="N198" s="138">
        <f t="shared" si="54"/>
        <v>0</v>
      </c>
      <c r="O198" s="151"/>
      <c r="P198" s="151">
        <f t="shared" si="55"/>
        <v>0</v>
      </c>
      <c r="Q198" s="177"/>
      <c r="R198" s="177">
        <f t="shared" ref="R198:R201" si="59">I198*Q198</f>
        <v>0</v>
      </c>
      <c r="S198" s="202"/>
      <c r="T198" s="202">
        <f t="shared" ref="T198:T201" si="60">I198*S198</f>
        <v>0</v>
      </c>
      <c r="U198" s="215"/>
      <c r="V198" s="215">
        <f t="shared" si="47"/>
        <v>0</v>
      </c>
      <c r="W198" s="146"/>
      <c r="X198" s="146">
        <f t="shared" si="58"/>
        <v>0</v>
      </c>
      <c r="Y198" s="234"/>
      <c r="Z198" s="233">
        <f t="shared" si="48"/>
        <v>0</v>
      </c>
      <c r="AA198" s="245"/>
      <c r="AB198" s="245">
        <f t="shared" ref="AB198:AB201" si="61">I198*AA198</f>
        <v>0</v>
      </c>
      <c r="AC198" s="259"/>
      <c r="AD198" s="259">
        <f t="shared" ref="AD198:AD201" si="62">I198*AC198</f>
        <v>0</v>
      </c>
      <c r="AE198" s="273"/>
      <c r="AF198" s="273">
        <f t="shared" ref="AF198:AF201" si="63">I198*AE198</f>
        <v>0</v>
      </c>
      <c r="AG198" s="287"/>
      <c r="AH198" s="287">
        <f t="shared" ref="AH198:AH201" si="64">I198*AG198</f>
        <v>0</v>
      </c>
      <c r="AI198" s="297"/>
      <c r="AJ198" s="297">
        <f t="shared" ref="AJ198:AJ201" si="65">I198*AI198</f>
        <v>0</v>
      </c>
      <c r="AK198" s="312"/>
      <c r="AL198" s="312">
        <f t="shared" ref="AL198:AL201" si="66">I198*AK198</f>
        <v>0</v>
      </c>
      <c r="AM198" s="24">
        <f t="shared" si="57"/>
        <v>2</v>
      </c>
      <c r="AN198" s="15">
        <f t="shared" si="57"/>
        <v>30</v>
      </c>
      <c r="AO198" s="23">
        <f t="shared" si="50"/>
        <v>39</v>
      </c>
      <c r="AP198" s="23">
        <f t="shared" si="51"/>
        <v>585</v>
      </c>
      <c r="AQ198" s="20"/>
    </row>
    <row r="199" spans="1:44" x14ac:dyDescent="0.35">
      <c r="A199" s="17">
        <v>78</v>
      </c>
      <c r="B199" s="18" t="s">
        <v>109</v>
      </c>
      <c r="C199" s="19" t="s">
        <v>110</v>
      </c>
      <c r="D199" s="20"/>
      <c r="E199" s="20"/>
      <c r="F199" s="21"/>
      <c r="G199" s="22"/>
      <c r="H199" s="23"/>
      <c r="I199" s="20"/>
      <c r="J199" s="23">
        <f t="shared" si="52"/>
        <v>0</v>
      </c>
      <c r="K199" s="100"/>
      <c r="L199" s="100">
        <f t="shared" si="53"/>
        <v>0</v>
      </c>
      <c r="M199" s="138"/>
      <c r="N199" s="138">
        <f t="shared" si="54"/>
        <v>0</v>
      </c>
      <c r="O199" s="151"/>
      <c r="P199" s="151">
        <f t="shared" si="55"/>
        <v>0</v>
      </c>
      <c r="Q199" s="177"/>
      <c r="R199" s="177">
        <f t="shared" si="59"/>
        <v>0</v>
      </c>
      <c r="S199" s="202"/>
      <c r="T199" s="202">
        <f t="shared" si="60"/>
        <v>0</v>
      </c>
      <c r="U199" s="215"/>
      <c r="V199" s="215">
        <f t="shared" si="47"/>
        <v>0</v>
      </c>
      <c r="W199" s="146"/>
      <c r="X199" s="146">
        <f t="shared" si="58"/>
        <v>0</v>
      </c>
      <c r="Y199" s="234"/>
      <c r="Z199" s="233">
        <f t="shared" si="48"/>
        <v>0</v>
      </c>
      <c r="AA199" s="245"/>
      <c r="AB199" s="245">
        <f t="shared" si="61"/>
        <v>0</v>
      </c>
      <c r="AC199" s="259"/>
      <c r="AD199" s="259">
        <f t="shared" si="62"/>
        <v>0</v>
      </c>
      <c r="AE199" s="273"/>
      <c r="AF199" s="273">
        <f t="shared" si="63"/>
        <v>0</v>
      </c>
      <c r="AG199" s="287"/>
      <c r="AH199" s="287">
        <f t="shared" si="64"/>
        <v>0</v>
      </c>
      <c r="AI199" s="297"/>
      <c r="AJ199" s="297">
        <f t="shared" si="65"/>
        <v>0</v>
      </c>
      <c r="AK199" s="312"/>
      <c r="AL199" s="312">
        <f t="shared" si="66"/>
        <v>0</v>
      </c>
      <c r="AM199" s="24">
        <f t="shared" si="57"/>
        <v>0</v>
      </c>
      <c r="AN199" s="15">
        <f t="shared" si="57"/>
        <v>0</v>
      </c>
      <c r="AO199" s="23">
        <f t="shared" si="50"/>
        <v>0</v>
      </c>
      <c r="AP199" s="23">
        <f t="shared" si="51"/>
        <v>0</v>
      </c>
      <c r="AQ199" s="20"/>
    </row>
    <row r="200" spans="1:44" ht="20.25" customHeight="1" x14ac:dyDescent="0.35">
      <c r="A200" s="17"/>
      <c r="B200" s="18"/>
      <c r="C200" s="19"/>
      <c r="D200" s="20"/>
      <c r="E200" s="20"/>
      <c r="F200" s="21"/>
      <c r="G200" s="22"/>
      <c r="H200" s="23"/>
      <c r="I200" s="20"/>
      <c r="J200" s="23">
        <f t="shared" si="52"/>
        <v>0</v>
      </c>
      <c r="K200" s="100"/>
      <c r="L200" s="100">
        <f t="shared" si="53"/>
        <v>0</v>
      </c>
      <c r="M200" s="138"/>
      <c r="N200" s="138">
        <f t="shared" si="54"/>
        <v>0</v>
      </c>
      <c r="O200" s="151"/>
      <c r="P200" s="151">
        <f t="shared" si="55"/>
        <v>0</v>
      </c>
      <c r="Q200" s="177"/>
      <c r="R200" s="177">
        <f t="shared" si="59"/>
        <v>0</v>
      </c>
      <c r="S200" s="202"/>
      <c r="T200" s="202">
        <f t="shared" si="60"/>
        <v>0</v>
      </c>
      <c r="U200" s="215"/>
      <c r="V200" s="215">
        <f t="shared" si="47"/>
        <v>0</v>
      </c>
      <c r="W200" s="146"/>
      <c r="X200" s="146">
        <f t="shared" si="58"/>
        <v>0</v>
      </c>
      <c r="Y200" s="234"/>
      <c r="Z200" s="233">
        <f t="shared" si="48"/>
        <v>0</v>
      </c>
      <c r="AA200" s="245"/>
      <c r="AB200" s="245">
        <f t="shared" si="61"/>
        <v>0</v>
      </c>
      <c r="AC200" s="259"/>
      <c r="AD200" s="259">
        <f t="shared" si="62"/>
        <v>0</v>
      </c>
      <c r="AE200" s="273"/>
      <c r="AF200" s="273">
        <f t="shared" si="63"/>
        <v>0</v>
      </c>
      <c r="AG200" s="287"/>
      <c r="AH200" s="287">
        <f t="shared" si="64"/>
        <v>0</v>
      </c>
      <c r="AI200" s="297"/>
      <c r="AJ200" s="297">
        <f t="shared" si="65"/>
        <v>0</v>
      </c>
      <c r="AK200" s="312"/>
      <c r="AL200" s="312">
        <f t="shared" si="66"/>
        <v>0</v>
      </c>
      <c r="AM200" s="24">
        <f t="shared" si="57"/>
        <v>0</v>
      </c>
      <c r="AN200" s="15">
        <f t="shared" si="57"/>
        <v>0</v>
      </c>
      <c r="AO200" s="23">
        <f t="shared" si="50"/>
        <v>0</v>
      </c>
      <c r="AP200" s="23">
        <f t="shared" si="51"/>
        <v>0</v>
      </c>
      <c r="AQ200" s="20"/>
    </row>
    <row r="201" spans="1:44" ht="23.25" customHeight="1" x14ac:dyDescent="0.35">
      <c r="A201" s="17"/>
      <c r="B201" s="18"/>
      <c r="C201" s="19"/>
      <c r="D201" s="25"/>
      <c r="E201" s="25"/>
      <c r="F201" s="21"/>
      <c r="G201" s="22"/>
      <c r="H201" s="23"/>
      <c r="I201" s="25"/>
      <c r="J201" s="23"/>
      <c r="K201" s="100"/>
      <c r="L201" s="100">
        <f t="shared" si="53"/>
        <v>0</v>
      </c>
      <c r="M201" s="138"/>
      <c r="N201" s="138">
        <f t="shared" si="54"/>
        <v>0</v>
      </c>
      <c r="O201" s="151"/>
      <c r="P201" s="151">
        <f t="shared" si="55"/>
        <v>0</v>
      </c>
      <c r="Q201" s="177"/>
      <c r="R201" s="177">
        <f t="shared" si="59"/>
        <v>0</v>
      </c>
      <c r="S201" s="202"/>
      <c r="T201" s="202">
        <f t="shared" si="60"/>
        <v>0</v>
      </c>
      <c r="U201" s="215"/>
      <c r="V201" s="215">
        <f t="shared" si="47"/>
        <v>0</v>
      </c>
      <c r="W201" s="146"/>
      <c r="X201" s="146">
        <f t="shared" si="58"/>
        <v>0</v>
      </c>
      <c r="Y201" s="234"/>
      <c r="Z201" s="233">
        <f t="shared" si="48"/>
        <v>0</v>
      </c>
      <c r="AA201" s="245"/>
      <c r="AB201" s="245">
        <f t="shared" si="61"/>
        <v>0</v>
      </c>
      <c r="AC201" s="259"/>
      <c r="AD201" s="259">
        <f t="shared" si="62"/>
        <v>0</v>
      </c>
      <c r="AE201" s="273"/>
      <c r="AF201" s="273">
        <f t="shared" si="63"/>
        <v>0</v>
      </c>
      <c r="AG201" s="287"/>
      <c r="AH201" s="287">
        <f t="shared" si="64"/>
        <v>0</v>
      </c>
      <c r="AI201" s="297"/>
      <c r="AJ201" s="297">
        <f t="shared" si="65"/>
        <v>0</v>
      </c>
      <c r="AK201" s="312"/>
      <c r="AL201" s="312">
        <f t="shared" si="66"/>
        <v>0</v>
      </c>
      <c r="AM201" s="24">
        <f t="shared" si="57"/>
        <v>0</v>
      </c>
      <c r="AN201" s="15">
        <f t="shared" si="57"/>
        <v>0</v>
      </c>
      <c r="AO201" s="23">
        <f t="shared" si="50"/>
        <v>0</v>
      </c>
      <c r="AP201" s="23">
        <f t="shared" si="51"/>
        <v>0</v>
      </c>
      <c r="AQ201" s="20"/>
    </row>
    <row r="202" spans="1:44" s="32" customFormat="1" x14ac:dyDescent="0.35">
      <c r="A202" s="27" t="s">
        <v>4</v>
      </c>
      <c r="B202" s="28"/>
      <c r="C202" s="27"/>
      <c r="D202" s="29"/>
      <c r="E202" s="29"/>
      <c r="F202" s="30"/>
      <c r="G202" s="31"/>
      <c r="H202" s="16"/>
      <c r="I202" s="29"/>
      <c r="J202" s="16"/>
      <c r="K202" s="99"/>
      <c r="L202" s="99">
        <f>SUM(L4:L201)</f>
        <v>6622.2899999999991</v>
      </c>
      <c r="M202" s="137"/>
      <c r="N202" s="137">
        <f>SUM(N4:N201)</f>
        <v>12163.859999999999</v>
      </c>
      <c r="O202" s="150"/>
      <c r="P202" s="150">
        <f>SUM(P4:P201)</f>
        <v>25125.38</v>
      </c>
      <c r="Q202" s="176"/>
      <c r="R202" s="176">
        <f>SUM(R4:R201)</f>
        <v>15178.32</v>
      </c>
      <c r="S202" s="201"/>
      <c r="T202" s="201">
        <f>SUM(T4:T201)</f>
        <v>3300</v>
      </c>
      <c r="U202" s="214"/>
      <c r="V202" s="214">
        <f>SUM(V4:V201)</f>
        <v>0</v>
      </c>
      <c r="W202" s="145"/>
      <c r="X202" s="145">
        <f>SUM(X4:X201)</f>
        <v>2534</v>
      </c>
      <c r="Y202" s="232"/>
      <c r="Z202" s="233">
        <f>SUM(Z4:Z201)</f>
        <v>0</v>
      </c>
      <c r="AA202" s="244"/>
      <c r="AB202" s="244">
        <f>SUM(AB4:AB201)</f>
        <v>5073</v>
      </c>
      <c r="AC202" s="258"/>
      <c r="AD202" s="258">
        <f>SUM(AD4:AD201)</f>
        <v>13546</v>
      </c>
      <c r="AE202" s="272"/>
      <c r="AF202" s="272">
        <f>SUM(AF4:AF201)</f>
        <v>1765.5</v>
      </c>
      <c r="AG202" s="286"/>
      <c r="AH202" s="286">
        <f>SUM(AH4:AH201)</f>
        <v>3512</v>
      </c>
      <c r="AI202" s="296"/>
      <c r="AJ202" s="296">
        <f>SUM(AJ4:AJ201)</f>
        <v>1102</v>
      </c>
      <c r="AK202" s="311"/>
      <c r="AL202" s="311">
        <f>SUM(AL4:AL201)</f>
        <v>104</v>
      </c>
      <c r="AM202" s="14"/>
      <c r="AN202" s="16">
        <f>SUM(AN4:AN201)</f>
        <v>90026.35</v>
      </c>
      <c r="AO202" s="23"/>
      <c r="AP202" s="16">
        <f>SUM(AP4:AP201)</f>
        <v>68914.47</v>
      </c>
      <c r="AQ202" s="29"/>
      <c r="AR202" s="41"/>
    </row>
  </sheetData>
  <autoFilter ref="AP1:AP202"/>
  <mergeCells count="14">
    <mergeCell ref="AI2:AJ2"/>
    <mergeCell ref="AK2:AL2"/>
    <mergeCell ref="AM2:AM3"/>
    <mergeCell ref="AN2:AN3"/>
    <mergeCell ref="A1:AQ1"/>
    <mergeCell ref="E2:H2"/>
    <mergeCell ref="M2:N2"/>
    <mergeCell ref="Q2:R2"/>
    <mergeCell ref="W2:X2"/>
    <mergeCell ref="Y2:Z2"/>
    <mergeCell ref="AA2:AB2"/>
    <mergeCell ref="AC2:AD2"/>
    <mergeCell ref="AE2:AF2"/>
    <mergeCell ref="AG2:AH2"/>
  </mergeCells>
  <pageMargins left="0.70866141732283472" right="0.70866141732283472" top="0.74803149606299213" bottom="0.74803149606299213" header="0.31496062992125984" footer="0.31496062992125984"/>
  <pageSetup paperSize="9" scale="63" fitToHeight="10" orientation="portrait" r:id="rId1"/>
  <headerFooter>
    <oddFooter>หน้าที่ &amp;P จาก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9"/>
  <sheetViews>
    <sheetView topLeftCell="X99" zoomScale="82" zoomScaleNormal="82" workbookViewId="0">
      <selection activeCell="G9" sqref="G9:G10"/>
    </sheetView>
  </sheetViews>
  <sheetFormatPr defaultRowHeight="21" x14ac:dyDescent="0.35"/>
  <cols>
    <col min="1" max="1" width="7.7109375" style="33" customWidth="1"/>
    <col min="2" max="2" width="38.7109375" style="34" customWidth="1"/>
    <col min="3" max="3" width="10.7109375" style="33" customWidth="1"/>
    <col min="4" max="4" width="10.7109375" style="1" customWidth="1"/>
    <col min="5" max="7" width="12.7109375" style="1" customWidth="1"/>
    <col min="8" max="10" width="10.7109375" style="37" customWidth="1"/>
    <col min="11" max="11" width="10.7109375" style="101" customWidth="1"/>
    <col min="12" max="12" width="15.7109375" style="101" customWidth="1"/>
    <col min="13" max="13" width="10.7109375" style="139" customWidth="1"/>
    <col min="14" max="14" width="15.7109375" style="139" customWidth="1"/>
    <col min="15" max="15" width="10.7109375" style="152" customWidth="1"/>
    <col min="16" max="16" width="15.7109375" style="152" customWidth="1"/>
    <col min="17" max="17" width="10.7109375" style="178" customWidth="1"/>
    <col min="18" max="18" width="15.7109375" style="178" customWidth="1"/>
    <col min="19" max="19" width="10.7109375" style="203" customWidth="1"/>
    <col min="20" max="20" width="15.7109375" style="203" customWidth="1"/>
    <col min="21" max="21" width="10.7109375" style="216" customWidth="1"/>
    <col min="22" max="22" width="15.7109375" style="216" customWidth="1"/>
    <col min="23" max="23" width="10.7109375" style="147" customWidth="1"/>
    <col min="24" max="24" width="15.7109375" style="147" customWidth="1"/>
    <col min="25" max="25" width="10.7109375" style="235" customWidth="1"/>
    <col min="26" max="26" width="15.7109375" style="235" customWidth="1"/>
    <col min="27" max="27" width="10.7109375" style="246" customWidth="1"/>
    <col min="28" max="28" width="15.7109375" style="246" customWidth="1"/>
    <col min="29" max="29" width="10.7109375" style="260" customWidth="1"/>
    <col min="30" max="30" width="15.7109375" style="260" customWidth="1"/>
    <col min="31" max="31" width="10.7109375" style="274" customWidth="1"/>
    <col min="32" max="32" width="15.7109375" style="274" customWidth="1"/>
    <col min="33" max="33" width="10.7109375" style="288" customWidth="1"/>
    <col min="34" max="34" width="15.7109375" style="288" customWidth="1"/>
    <col min="35" max="35" width="10.7109375" style="298" customWidth="1"/>
    <col min="36" max="36" width="15.7109375" style="298" customWidth="1"/>
    <col min="37" max="37" width="10.7109375" style="313" customWidth="1"/>
    <col min="38" max="38" width="15.7109375" style="313" customWidth="1"/>
    <col min="39" max="40" width="15.7109375" style="37" customWidth="1"/>
    <col min="41" max="41" width="10" style="37" customWidth="1"/>
    <col min="42" max="42" width="15.7109375" style="37" customWidth="1"/>
    <col min="43" max="43" width="10.7109375" style="37" customWidth="1"/>
    <col min="44" max="44" width="13.42578125" style="37" customWidth="1"/>
    <col min="45" max="45" width="9.85546875" style="1" customWidth="1"/>
    <col min="46" max="16384" width="9.140625" style="1"/>
  </cols>
  <sheetData>
    <row r="1" spans="1:48" ht="21.75" thickBot="1" x14ac:dyDescent="0.4">
      <c r="A1" s="113" t="s">
        <v>333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  <c r="AH1" s="113"/>
      <c r="AI1" s="113"/>
      <c r="AJ1" s="113"/>
      <c r="AK1" s="113"/>
      <c r="AL1" s="113"/>
      <c r="AM1" s="114"/>
      <c r="AN1" s="114"/>
      <c r="AO1" s="113"/>
      <c r="AP1" s="113"/>
      <c r="AQ1" s="113"/>
      <c r="AR1" s="113"/>
      <c r="AS1" s="113"/>
    </row>
    <row r="2" spans="1:48" ht="55.5" customHeight="1" thickBot="1" x14ac:dyDescent="0.4">
      <c r="A2" s="2" t="s">
        <v>0</v>
      </c>
      <c r="B2" s="3" t="s">
        <v>1</v>
      </c>
      <c r="C2" s="4" t="s">
        <v>2</v>
      </c>
      <c r="D2" s="43" t="s">
        <v>306</v>
      </c>
      <c r="E2" s="110" t="s">
        <v>307</v>
      </c>
      <c r="F2" s="111"/>
      <c r="G2" s="111"/>
      <c r="H2" s="112"/>
      <c r="I2" s="87" t="s">
        <v>3</v>
      </c>
      <c r="J2" s="38" t="s">
        <v>4</v>
      </c>
      <c r="K2" s="134" t="s">
        <v>5</v>
      </c>
      <c r="L2" s="98"/>
      <c r="M2" s="135" t="s">
        <v>6</v>
      </c>
      <c r="N2" s="136"/>
      <c r="O2" s="148" t="s">
        <v>7</v>
      </c>
      <c r="P2" s="149"/>
      <c r="Q2" s="174" t="s">
        <v>8</v>
      </c>
      <c r="R2" s="175"/>
      <c r="S2" s="199" t="s">
        <v>9</v>
      </c>
      <c r="T2" s="200"/>
      <c r="U2" s="212" t="s">
        <v>10</v>
      </c>
      <c r="V2" s="213"/>
      <c r="W2" s="223" t="s">
        <v>11</v>
      </c>
      <c r="X2" s="224"/>
      <c r="Y2" s="230" t="s">
        <v>12</v>
      </c>
      <c r="Z2" s="231"/>
      <c r="AA2" s="242" t="s">
        <v>13</v>
      </c>
      <c r="AB2" s="243"/>
      <c r="AC2" s="256" t="s">
        <v>14</v>
      </c>
      <c r="AD2" s="257"/>
      <c r="AE2" s="270" t="s">
        <v>15</v>
      </c>
      <c r="AF2" s="271"/>
      <c r="AG2" s="284" t="s">
        <v>16</v>
      </c>
      <c r="AH2" s="285"/>
      <c r="AI2" s="294" t="s">
        <v>17</v>
      </c>
      <c r="AJ2" s="295"/>
      <c r="AK2" s="309" t="s">
        <v>18</v>
      </c>
      <c r="AL2" s="314"/>
      <c r="AM2" s="115" t="s">
        <v>111</v>
      </c>
      <c r="AN2" s="116"/>
      <c r="AO2" s="117" t="s">
        <v>19</v>
      </c>
      <c r="AP2" s="106" t="s">
        <v>20</v>
      </c>
      <c r="AQ2" s="78" t="s">
        <v>21</v>
      </c>
      <c r="AR2" s="44" t="s">
        <v>22</v>
      </c>
      <c r="AS2" s="2" t="s">
        <v>23</v>
      </c>
    </row>
    <row r="3" spans="1:48" x14ac:dyDescent="0.35">
      <c r="A3" s="8"/>
      <c r="B3" s="9"/>
      <c r="C3" s="8"/>
      <c r="D3" s="10"/>
      <c r="E3" s="11" t="s">
        <v>24</v>
      </c>
      <c r="F3" s="12" t="s">
        <v>25</v>
      </c>
      <c r="G3" s="13" t="s">
        <v>26</v>
      </c>
      <c r="H3" s="14" t="s">
        <v>27</v>
      </c>
      <c r="I3" s="15"/>
      <c r="J3" s="15"/>
      <c r="K3" s="99" t="s">
        <v>28</v>
      </c>
      <c r="L3" s="99" t="s">
        <v>29</v>
      </c>
      <c r="M3" s="137" t="s">
        <v>28</v>
      </c>
      <c r="N3" s="137" t="s">
        <v>29</v>
      </c>
      <c r="O3" s="150" t="s">
        <v>28</v>
      </c>
      <c r="P3" s="150" t="s">
        <v>29</v>
      </c>
      <c r="Q3" s="176" t="s">
        <v>28</v>
      </c>
      <c r="R3" s="176" t="s">
        <v>29</v>
      </c>
      <c r="S3" s="201" t="s">
        <v>28</v>
      </c>
      <c r="T3" s="201" t="s">
        <v>29</v>
      </c>
      <c r="U3" s="214" t="s">
        <v>28</v>
      </c>
      <c r="V3" s="214" t="s">
        <v>29</v>
      </c>
      <c r="W3" s="145" t="s">
        <v>28</v>
      </c>
      <c r="X3" s="145" t="s">
        <v>29</v>
      </c>
      <c r="Y3" s="232" t="s">
        <v>28</v>
      </c>
      <c r="Z3" s="232" t="s">
        <v>29</v>
      </c>
      <c r="AA3" s="244" t="s">
        <v>28</v>
      </c>
      <c r="AB3" s="244" t="s">
        <v>29</v>
      </c>
      <c r="AC3" s="258" t="s">
        <v>28</v>
      </c>
      <c r="AD3" s="258" t="s">
        <v>29</v>
      </c>
      <c r="AE3" s="272" t="s">
        <v>28</v>
      </c>
      <c r="AF3" s="272" t="s">
        <v>29</v>
      </c>
      <c r="AG3" s="286" t="s">
        <v>28</v>
      </c>
      <c r="AH3" s="286" t="s">
        <v>29</v>
      </c>
      <c r="AI3" s="296" t="s">
        <v>28</v>
      </c>
      <c r="AJ3" s="296" t="s">
        <v>29</v>
      </c>
      <c r="AK3" s="311" t="s">
        <v>28</v>
      </c>
      <c r="AL3" s="311" t="s">
        <v>29</v>
      </c>
      <c r="AM3" s="39" t="s">
        <v>27</v>
      </c>
      <c r="AN3" s="39" t="s">
        <v>112</v>
      </c>
      <c r="AO3" s="118"/>
      <c r="AP3" s="107"/>
      <c r="AQ3" s="79"/>
      <c r="AR3" s="45"/>
      <c r="AS3" s="10"/>
    </row>
    <row r="4" spans="1:48" x14ac:dyDescent="0.35">
      <c r="A4" s="17">
        <v>1</v>
      </c>
      <c r="B4" s="18" t="s">
        <v>113</v>
      </c>
      <c r="C4" s="19" t="s">
        <v>40</v>
      </c>
      <c r="D4" s="20"/>
      <c r="E4" s="20"/>
      <c r="F4" s="20"/>
      <c r="G4" s="20"/>
      <c r="H4" s="23"/>
      <c r="I4" s="23"/>
      <c r="J4" s="23">
        <f>D4+H4</f>
        <v>0</v>
      </c>
      <c r="K4" s="100"/>
      <c r="L4" s="100">
        <f>I4*K4</f>
        <v>0</v>
      </c>
      <c r="M4" s="138"/>
      <c r="N4" s="138">
        <f>I4*M4</f>
        <v>0</v>
      </c>
      <c r="O4" s="151"/>
      <c r="P4" s="151">
        <f>I4*O4</f>
        <v>0</v>
      </c>
      <c r="Q4" s="177"/>
      <c r="R4" s="177">
        <f>I4*Q4</f>
        <v>0</v>
      </c>
      <c r="S4" s="202"/>
      <c r="T4" s="202">
        <f>I4*S4</f>
        <v>0</v>
      </c>
      <c r="U4" s="215"/>
      <c r="V4" s="215">
        <f>I4*U4</f>
        <v>0</v>
      </c>
      <c r="W4" s="146"/>
      <c r="X4" s="146">
        <f>I4*W4</f>
        <v>0</v>
      </c>
      <c r="Y4" s="234"/>
      <c r="Z4" s="234">
        <f>I4*Y4</f>
        <v>0</v>
      </c>
      <c r="AA4" s="245"/>
      <c r="AB4" s="245">
        <f>I4*AA4</f>
        <v>0</v>
      </c>
      <c r="AC4" s="259"/>
      <c r="AD4" s="259">
        <f>I4*AC4</f>
        <v>0</v>
      </c>
      <c r="AE4" s="273"/>
      <c r="AF4" s="273">
        <f>I4*AE4</f>
        <v>0</v>
      </c>
      <c r="AG4" s="287"/>
      <c r="AH4" s="287">
        <f>I4*AG4</f>
        <v>0</v>
      </c>
      <c r="AI4" s="297"/>
      <c r="AJ4" s="297">
        <f>I4*AI4</f>
        <v>0</v>
      </c>
      <c r="AK4" s="312"/>
      <c r="AL4" s="312">
        <f>I4*AK4</f>
        <v>0</v>
      </c>
      <c r="AM4" s="15"/>
      <c r="AN4" s="15">
        <f>I4*AM4</f>
        <v>0</v>
      </c>
      <c r="AO4" s="24">
        <f>K4+M4+O4+Q4+S4+U4+W4+Y4+AA4+AC4+AE4+AG4+AI4+AK4+AM4</f>
        <v>0</v>
      </c>
      <c r="AP4" s="15">
        <f>L4+N4+P4+R4+T4+V4+X4+Z4+AB4+AD4+AF4+AH4+AJ4+AL4+AN4</f>
        <v>0</v>
      </c>
      <c r="AQ4" s="23">
        <f>J4-AO4</f>
        <v>0</v>
      </c>
      <c r="AR4" s="23">
        <f>I4*AQ4</f>
        <v>0</v>
      </c>
      <c r="AS4" s="20"/>
    </row>
    <row r="5" spans="1:48" x14ac:dyDescent="0.35">
      <c r="A5" s="19"/>
      <c r="B5" s="18"/>
      <c r="C5" s="19"/>
      <c r="D5" s="25">
        <v>0</v>
      </c>
      <c r="E5" s="25"/>
      <c r="F5" s="25"/>
      <c r="G5" s="25"/>
      <c r="H5" s="23"/>
      <c r="I5" s="23">
        <v>2550</v>
      </c>
      <c r="J5" s="23">
        <f t="shared" ref="J5:J68" si="0">D5+H5</f>
        <v>0</v>
      </c>
      <c r="K5" s="100"/>
      <c r="L5" s="100">
        <f t="shared" ref="L5:L68" si="1">I5*K5</f>
        <v>0</v>
      </c>
      <c r="M5" s="138"/>
      <c r="N5" s="138">
        <f t="shared" ref="N5:N68" si="2">I5*M5</f>
        <v>0</v>
      </c>
      <c r="O5" s="151"/>
      <c r="P5" s="151">
        <f t="shared" ref="P5:P68" si="3">I5*O5</f>
        <v>0</v>
      </c>
      <c r="Q5" s="177"/>
      <c r="R5" s="177">
        <f t="shared" ref="R5:R68" si="4">I5*Q5</f>
        <v>0</v>
      </c>
      <c r="S5" s="202"/>
      <c r="T5" s="202">
        <f t="shared" ref="T5:T68" si="5">I5*S5</f>
        <v>0</v>
      </c>
      <c r="U5" s="215"/>
      <c r="V5" s="215">
        <f t="shared" ref="V5:V68" si="6">I5*U5</f>
        <v>0</v>
      </c>
      <c r="W5" s="146"/>
      <c r="X5" s="146">
        <f t="shared" ref="X5:X68" si="7">I5*W5</f>
        <v>0</v>
      </c>
      <c r="Y5" s="234"/>
      <c r="Z5" s="234">
        <f t="shared" ref="Z5:Z68" si="8">I5*Y5</f>
        <v>0</v>
      </c>
      <c r="AA5" s="245"/>
      <c r="AB5" s="245">
        <f t="shared" ref="AB5:AB68" si="9">I5*AA5</f>
        <v>0</v>
      </c>
      <c r="AC5" s="259"/>
      <c r="AD5" s="259">
        <f t="shared" ref="AD5:AD68" si="10">I5*AC5</f>
        <v>0</v>
      </c>
      <c r="AE5" s="273"/>
      <c r="AF5" s="273">
        <f t="shared" ref="AF5:AF68" si="11">I5*AE5</f>
        <v>0</v>
      </c>
      <c r="AG5" s="287"/>
      <c r="AH5" s="287">
        <f t="shared" ref="AH5:AH68" si="12">I5*AG5</f>
        <v>0</v>
      </c>
      <c r="AI5" s="297"/>
      <c r="AJ5" s="297">
        <f t="shared" ref="AJ5:AJ68" si="13">I5*AI5</f>
        <v>0</v>
      </c>
      <c r="AK5" s="312"/>
      <c r="AL5" s="312">
        <f t="shared" ref="AL5:AL68" si="14">I5*AK5</f>
        <v>0</v>
      </c>
      <c r="AM5" s="15">
        <v>0</v>
      </c>
      <c r="AN5" s="15">
        <f t="shared" ref="AN5:AN68" si="15">I5*AM5</f>
        <v>0</v>
      </c>
      <c r="AO5" s="24">
        <f t="shared" ref="AO5:AP68" si="16">K5+M5+O5+Q5+S5+U5+W5+Y5+AA5+AC5+AE5+AG5+AI5+AK5+AM5</f>
        <v>0</v>
      </c>
      <c r="AP5" s="15">
        <f t="shared" si="16"/>
        <v>0</v>
      </c>
      <c r="AQ5" s="23">
        <f t="shared" ref="AQ5:AQ68" si="17">J5-AO5</f>
        <v>0</v>
      </c>
      <c r="AR5" s="23">
        <f t="shared" ref="AR5:AR68" si="18">I5*AQ5</f>
        <v>0</v>
      </c>
      <c r="AS5" s="20"/>
    </row>
    <row r="6" spans="1:48" x14ac:dyDescent="0.35">
      <c r="A6" s="17">
        <v>2</v>
      </c>
      <c r="B6" s="18" t="s">
        <v>114</v>
      </c>
      <c r="C6" s="19" t="s">
        <v>115</v>
      </c>
      <c r="D6" s="20"/>
      <c r="E6" s="20"/>
      <c r="F6" s="20"/>
      <c r="G6" s="20"/>
      <c r="H6" s="23"/>
      <c r="I6" s="23"/>
      <c r="J6" s="23">
        <f t="shared" si="0"/>
        <v>0</v>
      </c>
      <c r="K6" s="100"/>
      <c r="L6" s="100">
        <f t="shared" si="1"/>
        <v>0</v>
      </c>
      <c r="M6" s="138"/>
      <c r="N6" s="138">
        <f t="shared" si="2"/>
        <v>0</v>
      </c>
      <c r="O6" s="151"/>
      <c r="P6" s="151">
        <f t="shared" si="3"/>
        <v>0</v>
      </c>
      <c r="Q6" s="177"/>
      <c r="R6" s="177">
        <f t="shared" si="4"/>
        <v>0</v>
      </c>
      <c r="S6" s="202"/>
      <c r="T6" s="202">
        <f t="shared" si="5"/>
        <v>0</v>
      </c>
      <c r="U6" s="215"/>
      <c r="V6" s="215">
        <f t="shared" si="6"/>
        <v>0</v>
      </c>
      <c r="W6" s="146"/>
      <c r="X6" s="146">
        <f t="shared" si="7"/>
        <v>0</v>
      </c>
      <c r="Y6" s="234"/>
      <c r="Z6" s="234">
        <f t="shared" si="8"/>
        <v>0</v>
      </c>
      <c r="AA6" s="245"/>
      <c r="AB6" s="245">
        <f t="shared" si="9"/>
        <v>0</v>
      </c>
      <c r="AC6" s="259"/>
      <c r="AD6" s="259">
        <f t="shared" si="10"/>
        <v>0</v>
      </c>
      <c r="AE6" s="273"/>
      <c r="AF6" s="273">
        <f t="shared" si="11"/>
        <v>0</v>
      </c>
      <c r="AG6" s="287"/>
      <c r="AH6" s="287">
        <f t="shared" si="12"/>
        <v>0</v>
      </c>
      <c r="AI6" s="297"/>
      <c r="AJ6" s="297">
        <f t="shared" si="13"/>
        <v>0</v>
      </c>
      <c r="AK6" s="312"/>
      <c r="AL6" s="312">
        <f t="shared" si="14"/>
        <v>0</v>
      </c>
      <c r="AM6" s="15"/>
      <c r="AN6" s="15">
        <f t="shared" si="15"/>
        <v>0</v>
      </c>
      <c r="AO6" s="24">
        <f t="shared" si="16"/>
        <v>0</v>
      </c>
      <c r="AP6" s="15">
        <f t="shared" si="16"/>
        <v>0</v>
      </c>
      <c r="AQ6" s="23">
        <f t="shared" si="17"/>
        <v>0</v>
      </c>
      <c r="AR6" s="23">
        <f t="shared" si="18"/>
        <v>0</v>
      </c>
      <c r="AS6" s="20"/>
    </row>
    <row r="7" spans="1:48" x14ac:dyDescent="0.35">
      <c r="A7" s="19"/>
      <c r="B7" s="18"/>
      <c r="C7" s="19"/>
      <c r="D7" s="25">
        <v>304</v>
      </c>
      <c r="E7" s="25"/>
      <c r="F7" s="25"/>
      <c r="G7" s="25"/>
      <c r="H7" s="23"/>
      <c r="I7" s="23">
        <v>3</v>
      </c>
      <c r="J7" s="23">
        <f t="shared" si="0"/>
        <v>304</v>
      </c>
      <c r="K7" s="100"/>
      <c r="L7" s="100">
        <f t="shared" si="1"/>
        <v>0</v>
      </c>
      <c r="M7" s="138"/>
      <c r="N7" s="138">
        <f t="shared" si="2"/>
        <v>0</v>
      </c>
      <c r="O7" s="151"/>
      <c r="P7" s="151">
        <f t="shared" si="3"/>
        <v>0</v>
      </c>
      <c r="Q7" s="177"/>
      <c r="R7" s="177">
        <f t="shared" si="4"/>
        <v>0</v>
      </c>
      <c r="S7" s="202"/>
      <c r="T7" s="202">
        <f t="shared" si="5"/>
        <v>0</v>
      </c>
      <c r="U7" s="215"/>
      <c r="V7" s="215">
        <f t="shared" si="6"/>
        <v>0</v>
      </c>
      <c r="W7" s="146"/>
      <c r="X7" s="146">
        <f t="shared" si="7"/>
        <v>0</v>
      </c>
      <c r="Y7" s="234"/>
      <c r="Z7" s="234">
        <f t="shared" si="8"/>
        <v>0</v>
      </c>
      <c r="AA7" s="245"/>
      <c r="AB7" s="245">
        <f t="shared" si="9"/>
        <v>0</v>
      </c>
      <c r="AC7" s="259"/>
      <c r="AD7" s="259">
        <f t="shared" si="10"/>
        <v>0</v>
      </c>
      <c r="AE7" s="273"/>
      <c r="AF7" s="273">
        <f t="shared" si="11"/>
        <v>0</v>
      </c>
      <c r="AG7" s="287"/>
      <c r="AH7" s="287">
        <f t="shared" si="12"/>
        <v>0</v>
      </c>
      <c r="AI7" s="297"/>
      <c r="AJ7" s="297">
        <f t="shared" si="13"/>
        <v>0</v>
      </c>
      <c r="AK7" s="312"/>
      <c r="AL7" s="312">
        <f t="shared" si="14"/>
        <v>0</v>
      </c>
      <c r="AM7" s="15"/>
      <c r="AN7" s="15">
        <f t="shared" si="15"/>
        <v>0</v>
      </c>
      <c r="AO7" s="24">
        <f t="shared" si="16"/>
        <v>0</v>
      </c>
      <c r="AP7" s="15">
        <f t="shared" si="16"/>
        <v>0</v>
      </c>
      <c r="AQ7" s="23">
        <f t="shared" si="17"/>
        <v>304</v>
      </c>
      <c r="AR7" s="23">
        <f t="shared" si="18"/>
        <v>912</v>
      </c>
      <c r="AS7" s="20"/>
    </row>
    <row r="8" spans="1:48" x14ac:dyDescent="0.35">
      <c r="A8" s="17">
        <v>3</v>
      </c>
      <c r="B8" s="18" t="s">
        <v>116</v>
      </c>
      <c r="C8" s="19" t="s">
        <v>117</v>
      </c>
      <c r="D8" s="20"/>
      <c r="E8" s="20"/>
      <c r="F8" s="20"/>
      <c r="G8" s="20"/>
      <c r="H8" s="23"/>
      <c r="I8" s="23"/>
      <c r="J8" s="23">
        <f t="shared" si="0"/>
        <v>0</v>
      </c>
      <c r="K8" s="100"/>
      <c r="L8" s="100">
        <f t="shared" si="1"/>
        <v>0</v>
      </c>
      <c r="M8" s="138"/>
      <c r="N8" s="138">
        <f t="shared" si="2"/>
        <v>0</v>
      </c>
      <c r="O8" s="151"/>
      <c r="P8" s="151">
        <f t="shared" si="3"/>
        <v>0</v>
      </c>
      <c r="Q8" s="177"/>
      <c r="R8" s="177">
        <f t="shared" si="4"/>
        <v>0</v>
      </c>
      <c r="S8" s="202"/>
      <c r="T8" s="202">
        <f t="shared" si="5"/>
        <v>0</v>
      </c>
      <c r="U8" s="215"/>
      <c r="V8" s="215">
        <f t="shared" si="6"/>
        <v>0</v>
      </c>
      <c r="W8" s="146"/>
      <c r="X8" s="146">
        <f t="shared" si="7"/>
        <v>0</v>
      </c>
      <c r="Y8" s="234"/>
      <c r="Z8" s="234">
        <f t="shared" si="8"/>
        <v>0</v>
      </c>
      <c r="AA8" s="245"/>
      <c r="AB8" s="245">
        <f t="shared" si="9"/>
        <v>0</v>
      </c>
      <c r="AC8" s="259"/>
      <c r="AD8" s="259">
        <f t="shared" si="10"/>
        <v>0</v>
      </c>
      <c r="AE8" s="273"/>
      <c r="AF8" s="273">
        <f t="shared" si="11"/>
        <v>0</v>
      </c>
      <c r="AG8" s="287"/>
      <c r="AH8" s="287">
        <f t="shared" si="12"/>
        <v>0</v>
      </c>
      <c r="AI8" s="297"/>
      <c r="AJ8" s="297">
        <f t="shared" si="13"/>
        <v>0</v>
      </c>
      <c r="AK8" s="312"/>
      <c r="AL8" s="312">
        <f t="shared" si="14"/>
        <v>0</v>
      </c>
      <c r="AM8" s="15"/>
      <c r="AN8" s="15">
        <f t="shared" si="15"/>
        <v>0</v>
      </c>
      <c r="AO8" s="24">
        <f t="shared" si="16"/>
        <v>0</v>
      </c>
      <c r="AP8" s="15">
        <f t="shared" si="16"/>
        <v>0</v>
      </c>
      <c r="AQ8" s="23">
        <f t="shared" si="17"/>
        <v>0</v>
      </c>
      <c r="AR8" s="23">
        <f t="shared" si="18"/>
        <v>0</v>
      </c>
      <c r="AS8" s="20"/>
    </row>
    <row r="9" spans="1:48" x14ac:dyDescent="0.35">
      <c r="A9" s="17">
        <v>4</v>
      </c>
      <c r="B9" s="18" t="s">
        <v>118</v>
      </c>
      <c r="C9" s="19" t="s">
        <v>40</v>
      </c>
      <c r="D9" s="20"/>
      <c r="E9" s="20"/>
      <c r="F9" s="20"/>
      <c r="G9" s="20"/>
      <c r="H9" s="23"/>
      <c r="I9" s="23"/>
      <c r="J9" s="23">
        <f t="shared" si="0"/>
        <v>0</v>
      </c>
      <c r="K9" s="100"/>
      <c r="L9" s="100">
        <f t="shared" si="1"/>
        <v>0</v>
      </c>
      <c r="M9" s="138"/>
      <c r="N9" s="138">
        <f t="shared" si="2"/>
        <v>0</v>
      </c>
      <c r="O9" s="151"/>
      <c r="P9" s="151">
        <f t="shared" si="3"/>
        <v>0</v>
      </c>
      <c r="Q9" s="177"/>
      <c r="R9" s="177">
        <f t="shared" si="4"/>
        <v>0</v>
      </c>
      <c r="S9" s="202"/>
      <c r="T9" s="202">
        <f t="shared" si="5"/>
        <v>0</v>
      </c>
      <c r="U9" s="215"/>
      <c r="V9" s="215">
        <f t="shared" si="6"/>
        <v>0</v>
      </c>
      <c r="W9" s="146"/>
      <c r="X9" s="146">
        <f t="shared" si="7"/>
        <v>0</v>
      </c>
      <c r="Y9" s="234"/>
      <c r="Z9" s="234">
        <f t="shared" si="8"/>
        <v>0</v>
      </c>
      <c r="AA9" s="245"/>
      <c r="AB9" s="245">
        <f t="shared" si="9"/>
        <v>0</v>
      </c>
      <c r="AC9" s="259"/>
      <c r="AD9" s="259">
        <f t="shared" si="10"/>
        <v>0</v>
      </c>
      <c r="AE9" s="273"/>
      <c r="AF9" s="273">
        <f t="shared" si="11"/>
        <v>0</v>
      </c>
      <c r="AG9" s="287"/>
      <c r="AH9" s="287">
        <f t="shared" si="12"/>
        <v>0</v>
      </c>
      <c r="AI9" s="297"/>
      <c r="AJ9" s="297">
        <f t="shared" si="13"/>
        <v>0</v>
      </c>
      <c r="AK9" s="312"/>
      <c r="AL9" s="312">
        <f t="shared" si="14"/>
        <v>0</v>
      </c>
      <c r="AM9" s="15"/>
      <c r="AN9" s="15">
        <f t="shared" si="15"/>
        <v>0</v>
      </c>
      <c r="AO9" s="24">
        <f t="shared" si="16"/>
        <v>0</v>
      </c>
      <c r="AP9" s="15">
        <f t="shared" si="16"/>
        <v>0</v>
      </c>
      <c r="AQ9" s="23">
        <f t="shared" si="17"/>
        <v>0</v>
      </c>
      <c r="AR9" s="23">
        <f t="shared" si="18"/>
        <v>0</v>
      </c>
      <c r="AS9" s="20"/>
    </row>
    <row r="10" spans="1:48" x14ac:dyDescent="0.35">
      <c r="A10" s="17">
        <v>5</v>
      </c>
      <c r="B10" s="18" t="s">
        <v>119</v>
      </c>
      <c r="C10" s="19" t="s">
        <v>40</v>
      </c>
      <c r="D10" s="20"/>
      <c r="E10" s="20"/>
      <c r="F10" s="20"/>
      <c r="G10" s="20"/>
      <c r="H10" s="23"/>
      <c r="I10" s="23"/>
      <c r="J10" s="23">
        <f t="shared" si="0"/>
        <v>0</v>
      </c>
      <c r="K10" s="100"/>
      <c r="L10" s="100">
        <f t="shared" si="1"/>
        <v>0</v>
      </c>
      <c r="M10" s="138"/>
      <c r="N10" s="138">
        <f t="shared" si="2"/>
        <v>0</v>
      </c>
      <c r="O10" s="151"/>
      <c r="P10" s="151">
        <f t="shared" si="3"/>
        <v>0</v>
      </c>
      <c r="Q10" s="177"/>
      <c r="R10" s="177">
        <f t="shared" si="4"/>
        <v>0</v>
      </c>
      <c r="S10" s="202"/>
      <c r="T10" s="202">
        <f t="shared" si="5"/>
        <v>0</v>
      </c>
      <c r="U10" s="215"/>
      <c r="V10" s="215">
        <f t="shared" si="6"/>
        <v>0</v>
      </c>
      <c r="W10" s="146"/>
      <c r="X10" s="146">
        <f t="shared" si="7"/>
        <v>0</v>
      </c>
      <c r="Y10" s="234"/>
      <c r="Z10" s="234">
        <f t="shared" si="8"/>
        <v>0</v>
      </c>
      <c r="AA10" s="245"/>
      <c r="AB10" s="245">
        <f t="shared" si="9"/>
        <v>0</v>
      </c>
      <c r="AC10" s="259"/>
      <c r="AD10" s="259">
        <f t="shared" si="10"/>
        <v>0</v>
      </c>
      <c r="AE10" s="273"/>
      <c r="AF10" s="273">
        <f t="shared" si="11"/>
        <v>0</v>
      </c>
      <c r="AG10" s="287"/>
      <c r="AH10" s="287">
        <f t="shared" si="12"/>
        <v>0</v>
      </c>
      <c r="AI10" s="297"/>
      <c r="AJ10" s="297">
        <f t="shared" si="13"/>
        <v>0</v>
      </c>
      <c r="AK10" s="312"/>
      <c r="AL10" s="312">
        <f t="shared" si="14"/>
        <v>0</v>
      </c>
      <c r="AM10" s="15"/>
      <c r="AN10" s="15">
        <f t="shared" si="15"/>
        <v>0</v>
      </c>
      <c r="AO10" s="24">
        <f t="shared" si="16"/>
        <v>0</v>
      </c>
      <c r="AP10" s="15">
        <f t="shared" si="16"/>
        <v>0</v>
      </c>
      <c r="AQ10" s="23">
        <f t="shared" si="17"/>
        <v>0</v>
      </c>
      <c r="AR10" s="23">
        <f t="shared" si="18"/>
        <v>0</v>
      </c>
      <c r="AS10" s="20"/>
    </row>
    <row r="11" spans="1:48" x14ac:dyDescent="0.35">
      <c r="A11" s="17">
        <v>6</v>
      </c>
      <c r="B11" s="18" t="s">
        <v>120</v>
      </c>
      <c r="C11" s="19" t="s">
        <v>40</v>
      </c>
      <c r="D11" s="20"/>
      <c r="E11" s="20"/>
      <c r="F11" s="20"/>
      <c r="G11" s="20"/>
      <c r="H11" s="23"/>
      <c r="I11" s="23"/>
      <c r="J11" s="23">
        <f t="shared" si="0"/>
        <v>0</v>
      </c>
      <c r="K11" s="100"/>
      <c r="L11" s="100">
        <f t="shared" si="1"/>
        <v>0</v>
      </c>
      <c r="M11" s="138"/>
      <c r="N11" s="138">
        <f t="shared" si="2"/>
        <v>0</v>
      </c>
      <c r="O11" s="151"/>
      <c r="P11" s="151">
        <f t="shared" si="3"/>
        <v>0</v>
      </c>
      <c r="Q11" s="177"/>
      <c r="R11" s="177">
        <f t="shared" si="4"/>
        <v>0</v>
      </c>
      <c r="S11" s="202"/>
      <c r="T11" s="202">
        <f t="shared" si="5"/>
        <v>0</v>
      </c>
      <c r="U11" s="215"/>
      <c r="V11" s="215">
        <f t="shared" si="6"/>
        <v>0</v>
      </c>
      <c r="W11" s="146"/>
      <c r="X11" s="146">
        <f t="shared" si="7"/>
        <v>0</v>
      </c>
      <c r="Y11" s="234"/>
      <c r="Z11" s="234">
        <f t="shared" si="8"/>
        <v>0</v>
      </c>
      <c r="AA11" s="245"/>
      <c r="AB11" s="245">
        <f t="shared" si="9"/>
        <v>0</v>
      </c>
      <c r="AC11" s="259"/>
      <c r="AD11" s="259">
        <f t="shared" si="10"/>
        <v>0</v>
      </c>
      <c r="AE11" s="273"/>
      <c r="AF11" s="273">
        <f t="shared" si="11"/>
        <v>0</v>
      </c>
      <c r="AG11" s="287"/>
      <c r="AH11" s="287">
        <f t="shared" si="12"/>
        <v>0</v>
      </c>
      <c r="AI11" s="297"/>
      <c r="AJ11" s="297">
        <f t="shared" si="13"/>
        <v>0</v>
      </c>
      <c r="AK11" s="312"/>
      <c r="AL11" s="312">
        <f t="shared" si="14"/>
        <v>0</v>
      </c>
      <c r="AM11" s="15"/>
      <c r="AN11" s="15">
        <f t="shared" si="15"/>
        <v>0</v>
      </c>
      <c r="AO11" s="24">
        <f t="shared" si="16"/>
        <v>0</v>
      </c>
      <c r="AP11" s="15">
        <f t="shared" si="16"/>
        <v>0</v>
      </c>
      <c r="AQ11" s="23">
        <f t="shared" si="17"/>
        <v>0</v>
      </c>
      <c r="AR11" s="23">
        <f t="shared" si="18"/>
        <v>0</v>
      </c>
      <c r="AS11" s="20"/>
    </row>
    <row r="12" spans="1:48" x14ac:dyDescent="0.35">
      <c r="A12" s="19"/>
      <c r="B12" s="18"/>
      <c r="C12" s="19"/>
      <c r="D12" s="25"/>
      <c r="E12" s="25"/>
      <c r="F12" s="25"/>
      <c r="G12" s="25"/>
      <c r="H12" s="23"/>
      <c r="I12" s="23">
        <v>3300</v>
      </c>
      <c r="J12" s="23">
        <f t="shared" si="0"/>
        <v>0</v>
      </c>
      <c r="K12" s="100"/>
      <c r="L12" s="100">
        <f t="shared" si="1"/>
        <v>0</v>
      </c>
      <c r="M12" s="138"/>
      <c r="N12" s="138">
        <f t="shared" si="2"/>
        <v>0</v>
      </c>
      <c r="O12" s="151"/>
      <c r="P12" s="151">
        <f t="shared" si="3"/>
        <v>0</v>
      </c>
      <c r="Q12" s="177"/>
      <c r="R12" s="177">
        <f t="shared" si="4"/>
        <v>0</v>
      </c>
      <c r="S12" s="202"/>
      <c r="T12" s="202">
        <f t="shared" si="5"/>
        <v>0</v>
      </c>
      <c r="U12" s="215"/>
      <c r="V12" s="215">
        <f t="shared" si="6"/>
        <v>0</v>
      </c>
      <c r="W12" s="146"/>
      <c r="X12" s="146">
        <f t="shared" si="7"/>
        <v>0</v>
      </c>
      <c r="Y12" s="234"/>
      <c r="Z12" s="234">
        <f t="shared" si="8"/>
        <v>0</v>
      </c>
      <c r="AA12" s="245"/>
      <c r="AB12" s="245">
        <f t="shared" si="9"/>
        <v>0</v>
      </c>
      <c r="AC12" s="259"/>
      <c r="AD12" s="259">
        <f t="shared" si="10"/>
        <v>0</v>
      </c>
      <c r="AE12" s="273"/>
      <c r="AF12" s="273">
        <f t="shared" si="11"/>
        <v>0</v>
      </c>
      <c r="AG12" s="287"/>
      <c r="AH12" s="287">
        <f t="shared" si="12"/>
        <v>0</v>
      </c>
      <c r="AI12" s="297"/>
      <c r="AJ12" s="297">
        <f t="shared" si="13"/>
        <v>0</v>
      </c>
      <c r="AK12" s="312"/>
      <c r="AL12" s="312">
        <f t="shared" si="14"/>
        <v>0</v>
      </c>
      <c r="AM12" s="15">
        <v>0</v>
      </c>
      <c r="AN12" s="15">
        <f t="shared" si="15"/>
        <v>0</v>
      </c>
      <c r="AO12" s="24">
        <f t="shared" si="16"/>
        <v>0</v>
      </c>
      <c r="AP12" s="15">
        <f t="shared" si="16"/>
        <v>0</v>
      </c>
      <c r="AQ12" s="23">
        <f t="shared" si="17"/>
        <v>0</v>
      </c>
      <c r="AR12" s="23">
        <f t="shared" si="18"/>
        <v>0</v>
      </c>
      <c r="AS12" s="20"/>
    </row>
    <row r="13" spans="1:48" ht="42" x14ac:dyDescent="0.35">
      <c r="A13" s="17">
        <v>7</v>
      </c>
      <c r="B13" s="18" t="s">
        <v>121</v>
      </c>
      <c r="C13" s="19" t="s">
        <v>40</v>
      </c>
      <c r="D13" s="20"/>
      <c r="E13" s="20"/>
      <c r="F13" s="20"/>
      <c r="G13" s="20"/>
      <c r="H13" s="23"/>
      <c r="I13" s="23"/>
      <c r="J13" s="23">
        <f t="shared" si="0"/>
        <v>0</v>
      </c>
      <c r="K13" s="100"/>
      <c r="L13" s="100">
        <f t="shared" si="1"/>
        <v>0</v>
      </c>
      <c r="M13" s="138"/>
      <c r="N13" s="138">
        <f t="shared" si="2"/>
        <v>0</v>
      </c>
      <c r="O13" s="151"/>
      <c r="P13" s="151">
        <f t="shared" si="3"/>
        <v>0</v>
      </c>
      <c r="Q13" s="177"/>
      <c r="R13" s="177">
        <f t="shared" si="4"/>
        <v>0</v>
      </c>
      <c r="S13" s="202"/>
      <c r="T13" s="202">
        <f t="shared" si="5"/>
        <v>0</v>
      </c>
      <c r="U13" s="215"/>
      <c r="V13" s="215">
        <f t="shared" si="6"/>
        <v>0</v>
      </c>
      <c r="W13" s="146"/>
      <c r="X13" s="146">
        <f t="shared" si="7"/>
        <v>0</v>
      </c>
      <c r="Y13" s="234"/>
      <c r="Z13" s="234">
        <f t="shared" si="8"/>
        <v>0</v>
      </c>
      <c r="AA13" s="245"/>
      <c r="AB13" s="245">
        <f t="shared" si="9"/>
        <v>0</v>
      </c>
      <c r="AC13" s="259"/>
      <c r="AD13" s="259">
        <f t="shared" si="10"/>
        <v>0</v>
      </c>
      <c r="AE13" s="273"/>
      <c r="AF13" s="273">
        <f t="shared" si="11"/>
        <v>0</v>
      </c>
      <c r="AG13" s="287"/>
      <c r="AH13" s="287">
        <f t="shared" si="12"/>
        <v>0</v>
      </c>
      <c r="AI13" s="297"/>
      <c r="AJ13" s="297">
        <f t="shared" si="13"/>
        <v>0</v>
      </c>
      <c r="AK13" s="312"/>
      <c r="AL13" s="312">
        <f t="shared" si="14"/>
        <v>0</v>
      </c>
      <c r="AM13" s="15"/>
      <c r="AN13" s="15">
        <f t="shared" si="15"/>
        <v>0</v>
      </c>
      <c r="AO13" s="24">
        <f t="shared" si="16"/>
        <v>0</v>
      </c>
      <c r="AP13" s="15">
        <f t="shared" si="16"/>
        <v>0</v>
      </c>
      <c r="AQ13" s="23">
        <f t="shared" si="17"/>
        <v>0</v>
      </c>
      <c r="AR13" s="23">
        <f t="shared" si="18"/>
        <v>0</v>
      </c>
      <c r="AS13" s="20"/>
      <c r="AV13" s="1" t="s">
        <v>122</v>
      </c>
    </row>
    <row r="14" spans="1:48" ht="42" x14ac:dyDescent="0.35">
      <c r="A14" s="17">
        <v>8</v>
      </c>
      <c r="B14" s="18" t="s">
        <v>123</v>
      </c>
      <c r="C14" s="19" t="s">
        <v>40</v>
      </c>
      <c r="D14" s="20"/>
      <c r="E14" s="20"/>
      <c r="F14" s="20"/>
      <c r="G14" s="20"/>
      <c r="H14" s="23"/>
      <c r="I14" s="23"/>
      <c r="J14" s="23">
        <f t="shared" si="0"/>
        <v>0</v>
      </c>
      <c r="K14" s="100"/>
      <c r="L14" s="100">
        <f t="shared" si="1"/>
        <v>0</v>
      </c>
      <c r="M14" s="138"/>
      <c r="N14" s="138">
        <f t="shared" si="2"/>
        <v>0</v>
      </c>
      <c r="O14" s="151"/>
      <c r="P14" s="151">
        <f t="shared" si="3"/>
        <v>0</v>
      </c>
      <c r="Q14" s="177"/>
      <c r="R14" s="177">
        <f t="shared" si="4"/>
        <v>0</v>
      </c>
      <c r="S14" s="202"/>
      <c r="T14" s="202">
        <f t="shared" si="5"/>
        <v>0</v>
      </c>
      <c r="U14" s="215"/>
      <c r="V14" s="215">
        <f t="shared" si="6"/>
        <v>0</v>
      </c>
      <c r="W14" s="146"/>
      <c r="X14" s="146">
        <f t="shared" si="7"/>
        <v>0</v>
      </c>
      <c r="Y14" s="234"/>
      <c r="Z14" s="234">
        <f t="shared" si="8"/>
        <v>0</v>
      </c>
      <c r="AA14" s="245"/>
      <c r="AB14" s="245">
        <f t="shared" si="9"/>
        <v>0</v>
      </c>
      <c r="AC14" s="259"/>
      <c r="AD14" s="259">
        <f t="shared" si="10"/>
        <v>0</v>
      </c>
      <c r="AE14" s="273"/>
      <c r="AF14" s="273">
        <f t="shared" si="11"/>
        <v>0</v>
      </c>
      <c r="AG14" s="287"/>
      <c r="AH14" s="287">
        <f t="shared" si="12"/>
        <v>0</v>
      </c>
      <c r="AI14" s="297"/>
      <c r="AJ14" s="297">
        <f t="shared" si="13"/>
        <v>0</v>
      </c>
      <c r="AK14" s="312"/>
      <c r="AL14" s="312">
        <f t="shared" si="14"/>
        <v>0</v>
      </c>
      <c r="AM14" s="15"/>
      <c r="AN14" s="15">
        <f t="shared" si="15"/>
        <v>0</v>
      </c>
      <c r="AO14" s="24">
        <f t="shared" si="16"/>
        <v>0</v>
      </c>
      <c r="AP14" s="15">
        <f t="shared" si="16"/>
        <v>0</v>
      </c>
      <c r="AQ14" s="23">
        <f t="shared" si="17"/>
        <v>0</v>
      </c>
      <c r="AR14" s="23">
        <f t="shared" si="18"/>
        <v>0</v>
      </c>
      <c r="AS14" s="20"/>
    </row>
    <row r="15" spans="1:48" ht="42" x14ac:dyDescent="0.35">
      <c r="A15" s="17">
        <v>9</v>
      </c>
      <c r="B15" s="18" t="s">
        <v>124</v>
      </c>
      <c r="C15" s="19" t="s">
        <v>40</v>
      </c>
      <c r="D15" s="20"/>
      <c r="E15" s="20"/>
      <c r="F15" s="20"/>
      <c r="G15" s="20"/>
      <c r="H15" s="23"/>
      <c r="I15" s="23"/>
      <c r="J15" s="23">
        <f t="shared" si="0"/>
        <v>0</v>
      </c>
      <c r="K15" s="100"/>
      <c r="L15" s="100">
        <f t="shared" si="1"/>
        <v>0</v>
      </c>
      <c r="M15" s="138"/>
      <c r="N15" s="138">
        <f t="shared" si="2"/>
        <v>0</v>
      </c>
      <c r="O15" s="151"/>
      <c r="P15" s="151">
        <f t="shared" si="3"/>
        <v>0</v>
      </c>
      <c r="Q15" s="177"/>
      <c r="R15" s="177">
        <f t="shared" si="4"/>
        <v>0</v>
      </c>
      <c r="S15" s="202"/>
      <c r="T15" s="202">
        <f t="shared" si="5"/>
        <v>0</v>
      </c>
      <c r="U15" s="215"/>
      <c r="V15" s="215">
        <f t="shared" si="6"/>
        <v>0</v>
      </c>
      <c r="W15" s="146"/>
      <c r="X15" s="146">
        <f t="shared" si="7"/>
        <v>0</v>
      </c>
      <c r="Y15" s="234"/>
      <c r="Z15" s="234">
        <f t="shared" si="8"/>
        <v>0</v>
      </c>
      <c r="AA15" s="245"/>
      <c r="AB15" s="245">
        <f t="shared" si="9"/>
        <v>0</v>
      </c>
      <c r="AC15" s="259"/>
      <c r="AD15" s="259">
        <f t="shared" si="10"/>
        <v>0</v>
      </c>
      <c r="AE15" s="273"/>
      <c r="AF15" s="273">
        <f t="shared" si="11"/>
        <v>0</v>
      </c>
      <c r="AG15" s="287"/>
      <c r="AH15" s="287">
        <f t="shared" si="12"/>
        <v>0</v>
      </c>
      <c r="AI15" s="297"/>
      <c r="AJ15" s="297">
        <f t="shared" si="13"/>
        <v>0</v>
      </c>
      <c r="AK15" s="312"/>
      <c r="AL15" s="312">
        <f t="shared" si="14"/>
        <v>0</v>
      </c>
      <c r="AM15" s="15"/>
      <c r="AN15" s="15">
        <f t="shared" si="15"/>
        <v>0</v>
      </c>
      <c r="AO15" s="24">
        <f t="shared" si="16"/>
        <v>0</v>
      </c>
      <c r="AP15" s="15">
        <f t="shared" si="16"/>
        <v>0</v>
      </c>
      <c r="AQ15" s="23">
        <f t="shared" si="17"/>
        <v>0</v>
      </c>
      <c r="AR15" s="23">
        <f t="shared" si="18"/>
        <v>0</v>
      </c>
      <c r="AS15" s="20"/>
    </row>
    <row r="16" spans="1:48" ht="42" x14ac:dyDescent="0.35">
      <c r="A16" s="17">
        <v>10</v>
      </c>
      <c r="B16" s="18" t="s">
        <v>125</v>
      </c>
      <c r="C16" s="19" t="s">
        <v>40</v>
      </c>
      <c r="D16" s="20"/>
      <c r="E16" s="20"/>
      <c r="F16" s="20"/>
      <c r="G16" s="20"/>
      <c r="H16" s="23"/>
      <c r="I16" s="23"/>
      <c r="J16" s="23">
        <f t="shared" si="0"/>
        <v>0</v>
      </c>
      <c r="K16" s="100"/>
      <c r="L16" s="100">
        <f t="shared" si="1"/>
        <v>0</v>
      </c>
      <c r="M16" s="138"/>
      <c r="N16" s="138">
        <f t="shared" si="2"/>
        <v>0</v>
      </c>
      <c r="O16" s="151"/>
      <c r="P16" s="151">
        <f t="shared" si="3"/>
        <v>0</v>
      </c>
      <c r="Q16" s="177"/>
      <c r="R16" s="177">
        <f t="shared" si="4"/>
        <v>0</v>
      </c>
      <c r="S16" s="202"/>
      <c r="T16" s="202">
        <f t="shared" si="5"/>
        <v>0</v>
      </c>
      <c r="U16" s="215"/>
      <c r="V16" s="215">
        <f t="shared" si="6"/>
        <v>0</v>
      </c>
      <c r="W16" s="146"/>
      <c r="X16" s="146">
        <f t="shared" si="7"/>
        <v>0</v>
      </c>
      <c r="Y16" s="234"/>
      <c r="Z16" s="234">
        <f t="shared" si="8"/>
        <v>0</v>
      </c>
      <c r="AA16" s="245"/>
      <c r="AB16" s="245">
        <f t="shared" si="9"/>
        <v>0</v>
      </c>
      <c r="AC16" s="259"/>
      <c r="AD16" s="259">
        <f t="shared" si="10"/>
        <v>0</v>
      </c>
      <c r="AE16" s="273"/>
      <c r="AF16" s="273">
        <f t="shared" si="11"/>
        <v>0</v>
      </c>
      <c r="AG16" s="287"/>
      <c r="AH16" s="287">
        <f t="shared" si="12"/>
        <v>0</v>
      </c>
      <c r="AI16" s="297"/>
      <c r="AJ16" s="297">
        <f t="shared" si="13"/>
        <v>0</v>
      </c>
      <c r="AK16" s="312"/>
      <c r="AL16" s="312">
        <f t="shared" si="14"/>
        <v>0</v>
      </c>
      <c r="AM16" s="15"/>
      <c r="AN16" s="15">
        <f t="shared" si="15"/>
        <v>0</v>
      </c>
      <c r="AO16" s="24">
        <f t="shared" si="16"/>
        <v>0</v>
      </c>
      <c r="AP16" s="15">
        <f t="shared" si="16"/>
        <v>0</v>
      </c>
      <c r="AQ16" s="23">
        <f t="shared" si="17"/>
        <v>0</v>
      </c>
      <c r="AR16" s="23">
        <f t="shared" si="18"/>
        <v>0</v>
      </c>
      <c r="AS16" s="20"/>
    </row>
    <row r="17" spans="1:45" ht="42" x14ac:dyDescent="0.35">
      <c r="A17" s="17">
        <v>11</v>
      </c>
      <c r="B17" s="18" t="s">
        <v>126</v>
      </c>
      <c r="C17" s="19" t="s">
        <v>40</v>
      </c>
      <c r="D17" s="20"/>
      <c r="E17" s="20"/>
      <c r="F17" s="20"/>
      <c r="G17" s="20"/>
      <c r="H17" s="23"/>
      <c r="I17" s="23"/>
      <c r="J17" s="23">
        <f t="shared" si="0"/>
        <v>0</v>
      </c>
      <c r="K17" s="100"/>
      <c r="L17" s="100">
        <f t="shared" si="1"/>
        <v>0</v>
      </c>
      <c r="M17" s="138"/>
      <c r="N17" s="138">
        <f t="shared" si="2"/>
        <v>0</v>
      </c>
      <c r="O17" s="151"/>
      <c r="P17" s="151">
        <f t="shared" si="3"/>
        <v>0</v>
      </c>
      <c r="Q17" s="177"/>
      <c r="R17" s="177">
        <f t="shared" si="4"/>
        <v>0</v>
      </c>
      <c r="S17" s="202"/>
      <c r="T17" s="202">
        <f t="shared" si="5"/>
        <v>0</v>
      </c>
      <c r="U17" s="215"/>
      <c r="V17" s="215">
        <f t="shared" si="6"/>
        <v>0</v>
      </c>
      <c r="W17" s="146"/>
      <c r="X17" s="146">
        <f t="shared" si="7"/>
        <v>0</v>
      </c>
      <c r="Y17" s="234"/>
      <c r="Z17" s="234">
        <f t="shared" si="8"/>
        <v>0</v>
      </c>
      <c r="AA17" s="245"/>
      <c r="AB17" s="245">
        <f t="shared" si="9"/>
        <v>0</v>
      </c>
      <c r="AC17" s="259"/>
      <c r="AD17" s="259">
        <f t="shared" si="10"/>
        <v>0</v>
      </c>
      <c r="AE17" s="273"/>
      <c r="AF17" s="273">
        <f t="shared" si="11"/>
        <v>0</v>
      </c>
      <c r="AG17" s="287"/>
      <c r="AH17" s="287">
        <f t="shared" si="12"/>
        <v>0</v>
      </c>
      <c r="AI17" s="297"/>
      <c r="AJ17" s="297">
        <f t="shared" si="13"/>
        <v>0</v>
      </c>
      <c r="AK17" s="312"/>
      <c r="AL17" s="312">
        <f t="shared" si="14"/>
        <v>0</v>
      </c>
      <c r="AM17" s="15"/>
      <c r="AN17" s="15">
        <f t="shared" si="15"/>
        <v>0</v>
      </c>
      <c r="AO17" s="24">
        <f t="shared" si="16"/>
        <v>0</v>
      </c>
      <c r="AP17" s="15">
        <f t="shared" si="16"/>
        <v>0</v>
      </c>
      <c r="AQ17" s="23">
        <f t="shared" si="17"/>
        <v>0</v>
      </c>
      <c r="AR17" s="23">
        <f t="shared" si="18"/>
        <v>0</v>
      </c>
      <c r="AS17" s="20"/>
    </row>
    <row r="18" spans="1:45" ht="42" x14ac:dyDescent="0.35">
      <c r="A18" s="17">
        <v>12</v>
      </c>
      <c r="B18" s="18" t="s">
        <v>127</v>
      </c>
      <c r="C18" s="19" t="s">
        <v>40</v>
      </c>
      <c r="D18" s="20"/>
      <c r="E18" s="20"/>
      <c r="F18" s="20"/>
      <c r="G18" s="20"/>
      <c r="H18" s="23"/>
      <c r="I18" s="23"/>
      <c r="J18" s="23">
        <f t="shared" si="0"/>
        <v>0</v>
      </c>
      <c r="K18" s="100"/>
      <c r="L18" s="100">
        <f t="shared" si="1"/>
        <v>0</v>
      </c>
      <c r="M18" s="138"/>
      <c r="N18" s="138">
        <f t="shared" si="2"/>
        <v>0</v>
      </c>
      <c r="O18" s="151"/>
      <c r="P18" s="151">
        <f t="shared" si="3"/>
        <v>0</v>
      </c>
      <c r="Q18" s="177"/>
      <c r="R18" s="177">
        <f t="shared" si="4"/>
        <v>0</v>
      </c>
      <c r="S18" s="202"/>
      <c r="T18" s="202">
        <f t="shared" si="5"/>
        <v>0</v>
      </c>
      <c r="U18" s="215"/>
      <c r="V18" s="215">
        <f t="shared" si="6"/>
        <v>0</v>
      </c>
      <c r="W18" s="146"/>
      <c r="X18" s="146">
        <f t="shared" si="7"/>
        <v>0</v>
      </c>
      <c r="Y18" s="234"/>
      <c r="Z18" s="234">
        <f t="shared" si="8"/>
        <v>0</v>
      </c>
      <c r="AA18" s="245"/>
      <c r="AB18" s="245">
        <f t="shared" si="9"/>
        <v>0</v>
      </c>
      <c r="AC18" s="259"/>
      <c r="AD18" s="259">
        <f t="shared" si="10"/>
        <v>0</v>
      </c>
      <c r="AE18" s="273"/>
      <c r="AF18" s="273">
        <f t="shared" si="11"/>
        <v>0</v>
      </c>
      <c r="AG18" s="287"/>
      <c r="AH18" s="287">
        <f t="shared" si="12"/>
        <v>0</v>
      </c>
      <c r="AI18" s="297"/>
      <c r="AJ18" s="297">
        <f t="shared" si="13"/>
        <v>0</v>
      </c>
      <c r="AK18" s="312"/>
      <c r="AL18" s="312">
        <f t="shared" si="14"/>
        <v>0</v>
      </c>
      <c r="AM18" s="15"/>
      <c r="AN18" s="15">
        <f t="shared" si="15"/>
        <v>0</v>
      </c>
      <c r="AO18" s="24">
        <f t="shared" si="16"/>
        <v>0</v>
      </c>
      <c r="AP18" s="15">
        <f t="shared" si="16"/>
        <v>0</v>
      </c>
      <c r="AQ18" s="23">
        <f t="shared" si="17"/>
        <v>0</v>
      </c>
      <c r="AR18" s="23">
        <f t="shared" si="18"/>
        <v>0</v>
      </c>
      <c r="AS18" s="20"/>
    </row>
    <row r="19" spans="1:45" ht="42" x14ac:dyDescent="0.35">
      <c r="A19" s="17">
        <v>13</v>
      </c>
      <c r="B19" s="18" t="s">
        <v>128</v>
      </c>
      <c r="C19" s="19" t="s">
        <v>40</v>
      </c>
      <c r="D19" s="20"/>
      <c r="E19" s="20"/>
      <c r="F19" s="20"/>
      <c r="G19" s="20"/>
      <c r="H19" s="23"/>
      <c r="I19" s="23"/>
      <c r="J19" s="23">
        <f t="shared" si="0"/>
        <v>0</v>
      </c>
      <c r="K19" s="100"/>
      <c r="L19" s="100">
        <f t="shared" si="1"/>
        <v>0</v>
      </c>
      <c r="M19" s="138"/>
      <c r="N19" s="138">
        <f t="shared" si="2"/>
        <v>0</v>
      </c>
      <c r="O19" s="151"/>
      <c r="P19" s="151">
        <f t="shared" si="3"/>
        <v>0</v>
      </c>
      <c r="Q19" s="177"/>
      <c r="R19" s="177">
        <f t="shared" si="4"/>
        <v>0</v>
      </c>
      <c r="S19" s="202"/>
      <c r="T19" s="202">
        <f t="shared" si="5"/>
        <v>0</v>
      </c>
      <c r="U19" s="215"/>
      <c r="V19" s="215">
        <f t="shared" si="6"/>
        <v>0</v>
      </c>
      <c r="W19" s="146"/>
      <c r="X19" s="146">
        <f t="shared" si="7"/>
        <v>0</v>
      </c>
      <c r="Y19" s="234"/>
      <c r="Z19" s="234">
        <f t="shared" si="8"/>
        <v>0</v>
      </c>
      <c r="AA19" s="245"/>
      <c r="AB19" s="245">
        <f t="shared" si="9"/>
        <v>0</v>
      </c>
      <c r="AC19" s="259"/>
      <c r="AD19" s="259">
        <f t="shared" si="10"/>
        <v>0</v>
      </c>
      <c r="AE19" s="273"/>
      <c r="AF19" s="273">
        <f t="shared" si="11"/>
        <v>0</v>
      </c>
      <c r="AG19" s="287"/>
      <c r="AH19" s="287">
        <f t="shared" si="12"/>
        <v>0</v>
      </c>
      <c r="AI19" s="297"/>
      <c r="AJ19" s="297">
        <f t="shared" si="13"/>
        <v>0</v>
      </c>
      <c r="AK19" s="312"/>
      <c r="AL19" s="312">
        <f t="shared" si="14"/>
        <v>0</v>
      </c>
      <c r="AM19" s="15"/>
      <c r="AN19" s="15">
        <f t="shared" si="15"/>
        <v>0</v>
      </c>
      <c r="AO19" s="24">
        <f t="shared" si="16"/>
        <v>0</v>
      </c>
      <c r="AP19" s="15">
        <f t="shared" si="16"/>
        <v>0</v>
      </c>
      <c r="AQ19" s="23">
        <f t="shared" si="17"/>
        <v>0</v>
      </c>
      <c r="AR19" s="23">
        <f t="shared" si="18"/>
        <v>0</v>
      </c>
      <c r="AS19" s="20"/>
    </row>
    <row r="20" spans="1:45" ht="42" x14ac:dyDescent="0.35">
      <c r="A20" s="17">
        <v>14</v>
      </c>
      <c r="B20" s="18" t="s">
        <v>129</v>
      </c>
      <c r="C20" s="19" t="s">
        <v>40</v>
      </c>
      <c r="D20" s="20"/>
      <c r="E20" s="20"/>
      <c r="F20" s="20"/>
      <c r="G20" s="20"/>
      <c r="H20" s="23"/>
      <c r="I20" s="23"/>
      <c r="J20" s="23">
        <f t="shared" si="0"/>
        <v>0</v>
      </c>
      <c r="K20" s="100"/>
      <c r="L20" s="100">
        <f t="shared" si="1"/>
        <v>0</v>
      </c>
      <c r="M20" s="138"/>
      <c r="N20" s="138">
        <f t="shared" si="2"/>
        <v>0</v>
      </c>
      <c r="O20" s="151"/>
      <c r="P20" s="151">
        <f t="shared" si="3"/>
        <v>0</v>
      </c>
      <c r="Q20" s="177"/>
      <c r="R20" s="177">
        <f t="shared" si="4"/>
        <v>0</v>
      </c>
      <c r="S20" s="202"/>
      <c r="T20" s="202">
        <f t="shared" si="5"/>
        <v>0</v>
      </c>
      <c r="U20" s="215"/>
      <c r="V20" s="215">
        <f t="shared" si="6"/>
        <v>0</v>
      </c>
      <c r="W20" s="146"/>
      <c r="X20" s="146">
        <f t="shared" si="7"/>
        <v>0</v>
      </c>
      <c r="Y20" s="234"/>
      <c r="Z20" s="234">
        <f t="shared" si="8"/>
        <v>0</v>
      </c>
      <c r="AA20" s="245"/>
      <c r="AB20" s="245">
        <f t="shared" si="9"/>
        <v>0</v>
      </c>
      <c r="AC20" s="259"/>
      <c r="AD20" s="259">
        <f t="shared" si="10"/>
        <v>0</v>
      </c>
      <c r="AE20" s="273"/>
      <c r="AF20" s="273">
        <f t="shared" si="11"/>
        <v>0</v>
      </c>
      <c r="AG20" s="287"/>
      <c r="AH20" s="287">
        <f t="shared" si="12"/>
        <v>0</v>
      </c>
      <c r="AI20" s="297"/>
      <c r="AJ20" s="297">
        <f t="shared" si="13"/>
        <v>0</v>
      </c>
      <c r="AK20" s="312"/>
      <c r="AL20" s="312">
        <f t="shared" si="14"/>
        <v>0</v>
      </c>
      <c r="AM20" s="15"/>
      <c r="AN20" s="15">
        <f t="shared" si="15"/>
        <v>0</v>
      </c>
      <c r="AO20" s="24">
        <f t="shared" si="16"/>
        <v>0</v>
      </c>
      <c r="AP20" s="15">
        <f t="shared" si="16"/>
        <v>0</v>
      </c>
      <c r="AQ20" s="23">
        <f t="shared" si="17"/>
        <v>0</v>
      </c>
      <c r="AR20" s="23">
        <f t="shared" si="18"/>
        <v>0</v>
      </c>
      <c r="AS20" s="20"/>
    </row>
    <row r="21" spans="1:45" x14ac:dyDescent="0.35">
      <c r="A21" s="17">
        <v>15</v>
      </c>
      <c r="B21" s="18" t="s">
        <v>130</v>
      </c>
      <c r="C21" s="19" t="s">
        <v>40</v>
      </c>
      <c r="D21" s="20"/>
      <c r="E21" s="20"/>
      <c r="F21" s="20"/>
      <c r="G21" s="20"/>
      <c r="H21" s="23"/>
      <c r="I21" s="23"/>
      <c r="J21" s="23">
        <f t="shared" si="0"/>
        <v>0</v>
      </c>
      <c r="K21" s="100"/>
      <c r="L21" s="100">
        <f t="shared" si="1"/>
        <v>0</v>
      </c>
      <c r="M21" s="138"/>
      <c r="N21" s="138">
        <f t="shared" si="2"/>
        <v>0</v>
      </c>
      <c r="O21" s="151"/>
      <c r="P21" s="151">
        <f t="shared" si="3"/>
        <v>0</v>
      </c>
      <c r="Q21" s="177"/>
      <c r="R21" s="177">
        <f t="shared" si="4"/>
        <v>0</v>
      </c>
      <c r="S21" s="202"/>
      <c r="T21" s="202">
        <f t="shared" si="5"/>
        <v>0</v>
      </c>
      <c r="U21" s="215"/>
      <c r="V21" s="215">
        <f t="shared" si="6"/>
        <v>0</v>
      </c>
      <c r="W21" s="146"/>
      <c r="X21" s="146">
        <f t="shared" si="7"/>
        <v>0</v>
      </c>
      <c r="Y21" s="234"/>
      <c r="Z21" s="234">
        <f t="shared" si="8"/>
        <v>0</v>
      </c>
      <c r="AA21" s="245"/>
      <c r="AB21" s="245">
        <f t="shared" si="9"/>
        <v>0</v>
      </c>
      <c r="AC21" s="259"/>
      <c r="AD21" s="259">
        <f t="shared" si="10"/>
        <v>0</v>
      </c>
      <c r="AE21" s="273"/>
      <c r="AF21" s="273">
        <f t="shared" si="11"/>
        <v>0</v>
      </c>
      <c r="AG21" s="287"/>
      <c r="AH21" s="287">
        <f t="shared" si="12"/>
        <v>0</v>
      </c>
      <c r="AI21" s="297"/>
      <c r="AJ21" s="297">
        <f t="shared" si="13"/>
        <v>0</v>
      </c>
      <c r="AK21" s="312"/>
      <c r="AL21" s="312">
        <f t="shared" si="14"/>
        <v>0</v>
      </c>
      <c r="AM21" s="15"/>
      <c r="AN21" s="15">
        <f t="shared" si="15"/>
        <v>0</v>
      </c>
      <c r="AO21" s="24">
        <f t="shared" si="16"/>
        <v>0</v>
      </c>
      <c r="AP21" s="15">
        <f t="shared" si="16"/>
        <v>0</v>
      </c>
      <c r="AQ21" s="23">
        <f t="shared" si="17"/>
        <v>0</v>
      </c>
      <c r="AR21" s="23">
        <f t="shared" si="18"/>
        <v>0</v>
      </c>
      <c r="AS21" s="20"/>
    </row>
    <row r="22" spans="1:45" x14ac:dyDescent="0.35">
      <c r="A22" s="17">
        <v>16</v>
      </c>
      <c r="B22" s="18" t="s">
        <v>131</v>
      </c>
      <c r="C22" s="19" t="s">
        <v>40</v>
      </c>
      <c r="D22" s="20"/>
      <c r="E22" s="20"/>
      <c r="F22" s="20"/>
      <c r="G22" s="20"/>
      <c r="H22" s="23"/>
      <c r="I22" s="23"/>
      <c r="J22" s="23">
        <f t="shared" si="0"/>
        <v>0</v>
      </c>
      <c r="K22" s="100"/>
      <c r="L22" s="100">
        <f t="shared" si="1"/>
        <v>0</v>
      </c>
      <c r="M22" s="138"/>
      <c r="N22" s="138">
        <f t="shared" si="2"/>
        <v>0</v>
      </c>
      <c r="O22" s="151"/>
      <c r="P22" s="151">
        <f t="shared" si="3"/>
        <v>0</v>
      </c>
      <c r="Q22" s="177"/>
      <c r="R22" s="177">
        <f t="shared" si="4"/>
        <v>0</v>
      </c>
      <c r="S22" s="202"/>
      <c r="T22" s="202">
        <f t="shared" si="5"/>
        <v>0</v>
      </c>
      <c r="U22" s="215"/>
      <c r="V22" s="215">
        <f t="shared" si="6"/>
        <v>0</v>
      </c>
      <c r="W22" s="146"/>
      <c r="X22" s="146">
        <f t="shared" si="7"/>
        <v>0</v>
      </c>
      <c r="Y22" s="234"/>
      <c r="Z22" s="234">
        <f t="shared" si="8"/>
        <v>0</v>
      </c>
      <c r="AA22" s="245"/>
      <c r="AB22" s="245">
        <f t="shared" si="9"/>
        <v>0</v>
      </c>
      <c r="AC22" s="259"/>
      <c r="AD22" s="259">
        <f t="shared" si="10"/>
        <v>0</v>
      </c>
      <c r="AE22" s="273"/>
      <c r="AF22" s="273">
        <f t="shared" si="11"/>
        <v>0</v>
      </c>
      <c r="AG22" s="287"/>
      <c r="AH22" s="287">
        <f t="shared" si="12"/>
        <v>0</v>
      </c>
      <c r="AI22" s="297"/>
      <c r="AJ22" s="297">
        <f t="shared" si="13"/>
        <v>0</v>
      </c>
      <c r="AK22" s="312"/>
      <c r="AL22" s="312">
        <f t="shared" si="14"/>
        <v>0</v>
      </c>
      <c r="AM22" s="15"/>
      <c r="AN22" s="15">
        <f t="shared" si="15"/>
        <v>0</v>
      </c>
      <c r="AO22" s="24">
        <f t="shared" si="16"/>
        <v>0</v>
      </c>
      <c r="AP22" s="15">
        <f t="shared" si="16"/>
        <v>0</v>
      </c>
      <c r="AQ22" s="23">
        <f t="shared" si="17"/>
        <v>0</v>
      </c>
      <c r="AR22" s="23">
        <f t="shared" si="18"/>
        <v>0</v>
      </c>
      <c r="AS22" s="20"/>
    </row>
    <row r="23" spans="1:45" x14ac:dyDescent="0.35">
      <c r="A23" s="17">
        <v>17</v>
      </c>
      <c r="B23" s="18" t="s">
        <v>132</v>
      </c>
      <c r="C23" s="19" t="s">
        <v>40</v>
      </c>
      <c r="D23" s="20"/>
      <c r="E23" s="20"/>
      <c r="F23" s="20"/>
      <c r="G23" s="20"/>
      <c r="H23" s="23"/>
      <c r="I23" s="23"/>
      <c r="J23" s="23">
        <f t="shared" si="0"/>
        <v>0</v>
      </c>
      <c r="K23" s="100"/>
      <c r="L23" s="100">
        <f t="shared" si="1"/>
        <v>0</v>
      </c>
      <c r="M23" s="138"/>
      <c r="N23" s="138">
        <f t="shared" si="2"/>
        <v>0</v>
      </c>
      <c r="O23" s="151"/>
      <c r="P23" s="151">
        <f t="shared" si="3"/>
        <v>0</v>
      </c>
      <c r="Q23" s="177"/>
      <c r="R23" s="177">
        <f t="shared" si="4"/>
        <v>0</v>
      </c>
      <c r="S23" s="202"/>
      <c r="T23" s="202">
        <f t="shared" si="5"/>
        <v>0</v>
      </c>
      <c r="U23" s="215"/>
      <c r="V23" s="215">
        <f t="shared" si="6"/>
        <v>0</v>
      </c>
      <c r="W23" s="146"/>
      <c r="X23" s="146">
        <f t="shared" si="7"/>
        <v>0</v>
      </c>
      <c r="Y23" s="234"/>
      <c r="Z23" s="234">
        <f t="shared" si="8"/>
        <v>0</v>
      </c>
      <c r="AA23" s="245"/>
      <c r="AB23" s="245">
        <f t="shared" si="9"/>
        <v>0</v>
      </c>
      <c r="AC23" s="259"/>
      <c r="AD23" s="259">
        <f t="shared" si="10"/>
        <v>0</v>
      </c>
      <c r="AE23" s="273"/>
      <c r="AF23" s="273">
        <f t="shared" si="11"/>
        <v>0</v>
      </c>
      <c r="AG23" s="287"/>
      <c r="AH23" s="287">
        <f t="shared" si="12"/>
        <v>0</v>
      </c>
      <c r="AI23" s="297"/>
      <c r="AJ23" s="297">
        <f t="shared" si="13"/>
        <v>0</v>
      </c>
      <c r="AK23" s="312"/>
      <c r="AL23" s="312">
        <f t="shared" si="14"/>
        <v>0</v>
      </c>
      <c r="AM23" s="15"/>
      <c r="AN23" s="15">
        <f t="shared" si="15"/>
        <v>0</v>
      </c>
      <c r="AO23" s="24">
        <f t="shared" si="16"/>
        <v>0</v>
      </c>
      <c r="AP23" s="15">
        <f t="shared" si="16"/>
        <v>0</v>
      </c>
      <c r="AQ23" s="23">
        <f t="shared" si="17"/>
        <v>0</v>
      </c>
      <c r="AR23" s="23">
        <f t="shared" si="18"/>
        <v>0</v>
      </c>
      <c r="AS23" s="20"/>
    </row>
    <row r="24" spans="1:45" x14ac:dyDescent="0.35">
      <c r="A24" s="17">
        <v>18</v>
      </c>
      <c r="B24" s="18" t="s">
        <v>133</v>
      </c>
      <c r="C24" s="19" t="s">
        <v>40</v>
      </c>
      <c r="D24" s="20"/>
      <c r="E24" s="20"/>
      <c r="F24" s="20"/>
      <c r="G24" s="20"/>
      <c r="H24" s="23"/>
      <c r="I24" s="23"/>
      <c r="J24" s="23">
        <f t="shared" si="0"/>
        <v>0</v>
      </c>
      <c r="K24" s="100"/>
      <c r="L24" s="100">
        <f t="shared" si="1"/>
        <v>0</v>
      </c>
      <c r="M24" s="138"/>
      <c r="N24" s="138">
        <f t="shared" si="2"/>
        <v>0</v>
      </c>
      <c r="O24" s="151"/>
      <c r="P24" s="151">
        <f t="shared" si="3"/>
        <v>0</v>
      </c>
      <c r="Q24" s="177"/>
      <c r="R24" s="177">
        <f t="shared" si="4"/>
        <v>0</v>
      </c>
      <c r="S24" s="202"/>
      <c r="T24" s="202">
        <f t="shared" si="5"/>
        <v>0</v>
      </c>
      <c r="U24" s="215"/>
      <c r="V24" s="215">
        <f t="shared" si="6"/>
        <v>0</v>
      </c>
      <c r="W24" s="146"/>
      <c r="X24" s="146">
        <f t="shared" si="7"/>
        <v>0</v>
      </c>
      <c r="Y24" s="234"/>
      <c r="Z24" s="234">
        <f t="shared" si="8"/>
        <v>0</v>
      </c>
      <c r="AA24" s="245"/>
      <c r="AB24" s="245">
        <f t="shared" si="9"/>
        <v>0</v>
      </c>
      <c r="AC24" s="259"/>
      <c r="AD24" s="259">
        <f t="shared" si="10"/>
        <v>0</v>
      </c>
      <c r="AE24" s="273"/>
      <c r="AF24" s="273">
        <f t="shared" si="11"/>
        <v>0</v>
      </c>
      <c r="AG24" s="287"/>
      <c r="AH24" s="287">
        <f t="shared" si="12"/>
        <v>0</v>
      </c>
      <c r="AI24" s="297"/>
      <c r="AJ24" s="297">
        <f t="shared" si="13"/>
        <v>0</v>
      </c>
      <c r="AK24" s="312"/>
      <c r="AL24" s="312">
        <f t="shared" si="14"/>
        <v>0</v>
      </c>
      <c r="AM24" s="15"/>
      <c r="AN24" s="15">
        <f t="shared" si="15"/>
        <v>0</v>
      </c>
      <c r="AO24" s="24">
        <f t="shared" si="16"/>
        <v>0</v>
      </c>
      <c r="AP24" s="15">
        <f t="shared" si="16"/>
        <v>0</v>
      </c>
      <c r="AQ24" s="23">
        <f t="shared" si="17"/>
        <v>0</v>
      </c>
      <c r="AR24" s="23">
        <f t="shared" si="18"/>
        <v>0</v>
      </c>
      <c r="AS24" s="20"/>
    </row>
    <row r="25" spans="1:45" x14ac:dyDescent="0.35">
      <c r="A25" s="17">
        <v>19</v>
      </c>
      <c r="B25" s="18" t="s">
        <v>134</v>
      </c>
      <c r="C25" s="19" t="s">
        <v>40</v>
      </c>
      <c r="D25" s="20"/>
      <c r="E25" s="20"/>
      <c r="F25" s="20"/>
      <c r="G25" s="20"/>
      <c r="H25" s="23"/>
      <c r="I25" s="23"/>
      <c r="J25" s="23">
        <f t="shared" si="0"/>
        <v>0</v>
      </c>
      <c r="K25" s="100"/>
      <c r="L25" s="100">
        <f t="shared" si="1"/>
        <v>0</v>
      </c>
      <c r="M25" s="138"/>
      <c r="N25" s="138">
        <f t="shared" si="2"/>
        <v>0</v>
      </c>
      <c r="O25" s="151"/>
      <c r="P25" s="151">
        <f t="shared" si="3"/>
        <v>0</v>
      </c>
      <c r="Q25" s="177"/>
      <c r="R25" s="177">
        <f t="shared" si="4"/>
        <v>0</v>
      </c>
      <c r="S25" s="202"/>
      <c r="T25" s="202">
        <f t="shared" si="5"/>
        <v>0</v>
      </c>
      <c r="U25" s="215"/>
      <c r="V25" s="215">
        <f t="shared" si="6"/>
        <v>0</v>
      </c>
      <c r="W25" s="146"/>
      <c r="X25" s="146">
        <f t="shared" si="7"/>
        <v>0</v>
      </c>
      <c r="Y25" s="234"/>
      <c r="Z25" s="234">
        <f t="shared" si="8"/>
        <v>0</v>
      </c>
      <c r="AA25" s="245"/>
      <c r="AB25" s="245">
        <f t="shared" si="9"/>
        <v>0</v>
      </c>
      <c r="AC25" s="259"/>
      <c r="AD25" s="259">
        <f t="shared" si="10"/>
        <v>0</v>
      </c>
      <c r="AE25" s="273"/>
      <c r="AF25" s="273">
        <f t="shared" si="11"/>
        <v>0</v>
      </c>
      <c r="AG25" s="287"/>
      <c r="AH25" s="287">
        <f t="shared" si="12"/>
        <v>0</v>
      </c>
      <c r="AI25" s="297"/>
      <c r="AJ25" s="297">
        <f t="shared" si="13"/>
        <v>0</v>
      </c>
      <c r="AK25" s="312"/>
      <c r="AL25" s="312">
        <f t="shared" si="14"/>
        <v>0</v>
      </c>
      <c r="AM25" s="15"/>
      <c r="AN25" s="15">
        <f t="shared" si="15"/>
        <v>0</v>
      </c>
      <c r="AO25" s="24">
        <f t="shared" si="16"/>
        <v>0</v>
      </c>
      <c r="AP25" s="15">
        <f t="shared" si="16"/>
        <v>0</v>
      </c>
      <c r="AQ25" s="23">
        <f t="shared" si="17"/>
        <v>0</v>
      </c>
      <c r="AR25" s="23">
        <f t="shared" si="18"/>
        <v>0</v>
      </c>
      <c r="AS25" s="20"/>
    </row>
    <row r="26" spans="1:45" x14ac:dyDescent="0.35">
      <c r="A26" s="19"/>
      <c r="B26" s="18"/>
      <c r="C26" s="19"/>
      <c r="D26" s="25">
        <v>0</v>
      </c>
      <c r="E26" s="25"/>
      <c r="F26" s="25"/>
      <c r="G26" s="25"/>
      <c r="H26" s="23"/>
      <c r="I26" s="23">
        <v>620</v>
      </c>
      <c r="J26" s="23">
        <f t="shared" si="0"/>
        <v>0</v>
      </c>
      <c r="K26" s="100"/>
      <c r="L26" s="100">
        <f t="shared" si="1"/>
        <v>0</v>
      </c>
      <c r="M26" s="138"/>
      <c r="N26" s="138">
        <f t="shared" si="2"/>
        <v>0</v>
      </c>
      <c r="O26" s="151"/>
      <c r="P26" s="151">
        <f t="shared" si="3"/>
        <v>0</v>
      </c>
      <c r="Q26" s="177"/>
      <c r="R26" s="177">
        <f t="shared" si="4"/>
        <v>0</v>
      </c>
      <c r="S26" s="202"/>
      <c r="T26" s="202">
        <f t="shared" si="5"/>
        <v>0</v>
      </c>
      <c r="U26" s="215"/>
      <c r="V26" s="215">
        <f t="shared" si="6"/>
        <v>0</v>
      </c>
      <c r="W26" s="146"/>
      <c r="X26" s="146">
        <f t="shared" si="7"/>
        <v>0</v>
      </c>
      <c r="Y26" s="234"/>
      <c r="Z26" s="234">
        <f t="shared" si="8"/>
        <v>0</v>
      </c>
      <c r="AA26" s="245"/>
      <c r="AB26" s="245">
        <f t="shared" si="9"/>
        <v>0</v>
      </c>
      <c r="AC26" s="259"/>
      <c r="AD26" s="259">
        <f t="shared" si="10"/>
        <v>0</v>
      </c>
      <c r="AE26" s="273"/>
      <c r="AF26" s="273">
        <f t="shared" si="11"/>
        <v>0</v>
      </c>
      <c r="AG26" s="287"/>
      <c r="AH26" s="287">
        <f t="shared" si="12"/>
        <v>0</v>
      </c>
      <c r="AI26" s="297"/>
      <c r="AJ26" s="297">
        <f t="shared" si="13"/>
        <v>0</v>
      </c>
      <c r="AK26" s="312"/>
      <c r="AL26" s="312">
        <f t="shared" si="14"/>
        <v>0</v>
      </c>
      <c r="AM26" s="15"/>
      <c r="AN26" s="15">
        <f t="shared" si="15"/>
        <v>0</v>
      </c>
      <c r="AO26" s="24">
        <f t="shared" si="16"/>
        <v>0</v>
      </c>
      <c r="AP26" s="15">
        <f t="shared" si="16"/>
        <v>0</v>
      </c>
      <c r="AQ26" s="23">
        <f t="shared" si="17"/>
        <v>0</v>
      </c>
      <c r="AR26" s="23">
        <f t="shared" si="18"/>
        <v>0</v>
      </c>
      <c r="AS26" s="20"/>
    </row>
    <row r="27" spans="1:45" x14ac:dyDescent="0.35">
      <c r="A27" s="19"/>
      <c r="B27" s="18"/>
      <c r="C27" s="19"/>
      <c r="D27" s="25">
        <v>0</v>
      </c>
      <c r="E27" s="25"/>
      <c r="F27" s="25"/>
      <c r="G27" s="25"/>
      <c r="H27" s="23"/>
      <c r="I27" s="23">
        <v>537</v>
      </c>
      <c r="J27" s="23">
        <f t="shared" si="0"/>
        <v>0</v>
      </c>
      <c r="K27" s="100"/>
      <c r="L27" s="100">
        <f t="shared" si="1"/>
        <v>0</v>
      </c>
      <c r="M27" s="138"/>
      <c r="N27" s="138">
        <f t="shared" si="2"/>
        <v>0</v>
      </c>
      <c r="O27" s="151"/>
      <c r="P27" s="151">
        <f t="shared" si="3"/>
        <v>0</v>
      </c>
      <c r="Q27" s="177"/>
      <c r="R27" s="177">
        <f t="shared" si="4"/>
        <v>0</v>
      </c>
      <c r="S27" s="202"/>
      <c r="T27" s="202">
        <f t="shared" si="5"/>
        <v>0</v>
      </c>
      <c r="U27" s="215"/>
      <c r="V27" s="215">
        <f t="shared" si="6"/>
        <v>0</v>
      </c>
      <c r="W27" s="146"/>
      <c r="X27" s="146">
        <f t="shared" si="7"/>
        <v>0</v>
      </c>
      <c r="Y27" s="234"/>
      <c r="Z27" s="234">
        <f t="shared" si="8"/>
        <v>0</v>
      </c>
      <c r="AA27" s="245"/>
      <c r="AB27" s="245">
        <f t="shared" si="9"/>
        <v>0</v>
      </c>
      <c r="AC27" s="259"/>
      <c r="AD27" s="259">
        <f t="shared" si="10"/>
        <v>0</v>
      </c>
      <c r="AE27" s="273"/>
      <c r="AF27" s="273">
        <f t="shared" si="11"/>
        <v>0</v>
      </c>
      <c r="AG27" s="287"/>
      <c r="AH27" s="287">
        <f t="shared" si="12"/>
        <v>0</v>
      </c>
      <c r="AI27" s="297"/>
      <c r="AJ27" s="297">
        <f t="shared" si="13"/>
        <v>0</v>
      </c>
      <c r="AK27" s="312"/>
      <c r="AL27" s="312">
        <f t="shared" si="14"/>
        <v>0</v>
      </c>
      <c r="AM27" s="15">
        <v>0</v>
      </c>
      <c r="AN27" s="15">
        <f t="shared" si="15"/>
        <v>0</v>
      </c>
      <c r="AO27" s="24">
        <f t="shared" si="16"/>
        <v>0</v>
      </c>
      <c r="AP27" s="15">
        <f t="shared" si="16"/>
        <v>0</v>
      </c>
      <c r="AQ27" s="23">
        <f t="shared" si="17"/>
        <v>0</v>
      </c>
      <c r="AR27" s="23">
        <f t="shared" si="18"/>
        <v>0</v>
      </c>
      <c r="AS27" s="20"/>
    </row>
    <row r="28" spans="1:45" x14ac:dyDescent="0.35">
      <c r="A28" s="17">
        <v>20</v>
      </c>
      <c r="B28" s="18" t="s">
        <v>135</v>
      </c>
      <c r="C28" s="19" t="s">
        <v>40</v>
      </c>
      <c r="D28" s="20"/>
      <c r="E28" s="20"/>
      <c r="F28" s="20"/>
      <c r="G28" s="20"/>
      <c r="H28" s="23"/>
      <c r="I28" s="23"/>
      <c r="J28" s="23">
        <f t="shared" si="0"/>
        <v>0</v>
      </c>
      <c r="K28" s="100"/>
      <c r="L28" s="100">
        <f t="shared" si="1"/>
        <v>0</v>
      </c>
      <c r="M28" s="138"/>
      <c r="N28" s="138">
        <f t="shared" si="2"/>
        <v>0</v>
      </c>
      <c r="O28" s="151"/>
      <c r="P28" s="151">
        <f t="shared" si="3"/>
        <v>0</v>
      </c>
      <c r="Q28" s="177"/>
      <c r="R28" s="177">
        <f t="shared" si="4"/>
        <v>0</v>
      </c>
      <c r="S28" s="202"/>
      <c r="T28" s="202">
        <f t="shared" si="5"/>
        <v>0</v>
      </c>
      <c r="U28" s="215"/>
      <c r="V28" s="215">
        <f t="shared" si="6"/>
        <v>0</v>
      </c>
      <c r="W28" s="146"/>
      <c r="X28" s="146">
        <f t="shared" si="7"/>
        <v>0</v>
      </c>
      <c r="Y28" s="234"/>
      <c r="Z28" s="234">
        <f t="shared" si="8"/>
        <v>0</v>
      </c>
      <c r="AA28" s="245"/>
      <c r="AB28" s="245">
        <f t="shared" si="9"/>
        <v>0</v>
      </c>
      <c r="AC28" s="259"/>
      <c r="AD28" s="259">
        <f t="shared" si="10"/>
        <v>0</v>
      </c>
      <c r="AE28" s="273"/>
      <c r="AF28" s="273">
        <f t="shared" si="11"/>
        <v>0</v>
      </c>
      <c r="AG28" s="287"/>
      <c r="AH28" s="287">
        <f t="shared" si="12"/>
        <v>0</v>
      </c>
      <c r="AI28" s="297"/>
      <c r="AJ28" s="297">
        <f t="shared" si="13"/>
        <v>0</v>
      </c>
      <c r="AK28" s="312"/>
      <c r="AL28" s="312">
        <f t="shared" si="14"/>
        <v>0</v>
      </c>
      <c r="AM28" s="15"/>
      <c r="AN28" s="15">
        <f t="shared" si="15"/>
        <v>0</v>
      </c>
      <c r="AO28" s="24">
        <f t="shared" si="16"/>
        <v>0</v>
      </c>
      <c r="AP28" s="15">
        <f t="shared" si="16"/>
        <v>0</v>
      </c>
      <c r="AQ28" s="23">
        <f t="shared" si="17"/>
        <v>0</v>
      </c>
      <c r="AR28" s="23">
        <f t="shared" si="18"/>
        <v>0</v>
      </c>
      <c r="AS28" s="20"/>
    </row>
    <row r="29" spans="1:45" x14ac:dyDescent="0.35">
      <c r="A29" s="17">
        <v>21</v>
      </c>
      <c r="B29" s="18" t="s">
        <v>136</v>
      </c>
      <c r="C29" s="19" t="s">
        <v>40</v>
      </c>
      <c r="D29" s="20"/>
      <c r="E29" s="20"/>
      <c r="F29" s="20"/>
      <c r="G29" s="20"/>
      <c r="H29" s="23"/>
      <c r="I29" s="23"/>
      <c r="J29" s="23">
        <f t="shared" si="0"/>
        <v>0</v>
      </c>
      <c r="K29" s="100"/>
      <c r="L29" s="100">
        <f t="shared" si="1"/>
        <v>0</v>
      </c>
      <c r="M29" s="138"/>
      <c r="N29" s="138">
        <f t="shared" si="2"/>
        <v>0</v>
      </c>
      <c r="O29" s="151"/>
      <c r="P29" s="151">
        <f t="shared" si="3"/>
        <v>0</v>
      </c>
      <c r="Q29" s="177"/>
      <c r="R29" s="177">
        <f t="shared" si="4"/>
        <v>0</v>
      </c>
      <c r="S29" s="202"/>
      <c r="T29" s="202">
        <f t="shared" si="5"/>
        <v>0</v>
      </c>
      <c r="U29" s="215"/>
      <c r="V29" s="215">
        <f t="shared" si="6"/>
        <v>0</v>
      </c>
      <c r="W29" s="146"/>
      <c r="X29" s="146">
        <f t="shared" si="7"/>
        <v>0</v>
      </c>
      <c r="Y29" s="234"/>
      <c r="Z29" s="234">
        <f t="shared" si="8"/>
        <v>0</v>
      </c>
      <c r="AA29" s="245"/>
      <c r="AB29" s="245">
        <f t="shared" si="9"/>
        <v>0</v>
      </c>
      <c r="AC29" s="259"/>
      <c r="AD29" s="259">
        <f t="shared" si="10"/>
        <v>0</v>
      </c>
      <c r="AE29" s="273"/>
      <c r="AF29" s="273">
        <f t="shared" si="11"/>
        <v>0</v>
      </c>
      <c r="AG29" s="287"/>
      <c r="AH29" s="287">
        <f t="shared" si="12"/>
        <v>0</v>
      </c>
      <c r="AI29" s="297"/>
      <c r="AJ29" s="297">
        <f t="shared" si="13"/>
        <v>0</v>
      </c>
      <c r="AK29" s="312"/>
      <c r="AL29" s="312">
        <f t="shared" si="14"/>
        <v>0</v>
      </c>
      <c r="AM29" s="15"/>
      <c r="AN29" s="15">
        <f t="shared" si="15"/>
        <v>0</v>
      </c>
      <c r="AO29" s="24">
        <f t="shared" si="16"/>
        <v>0</v>
      </c>
      <c r="AP29" s="15">
        <f t="shared" si="16"/>
        <v>0</v>
      </c>
      <c r="AQ29" s="23">
        <f t="shared" si="17"/>
        <v>0</v>
      </c>
      <c r="AR29" s="23">
        <f t="shared" si="18"/>
        <v>0</v>
      </c>
      <c r="AS29" s="20"/>
    </row>
    <row r="30" spans="1:45" x14ac:dyDescent="0.35">
      <c r="A30" s="17">
        <v>22</v>
      </c>
      <c r="B30" s="18" t="s">
        <v>137</v>
      </c>
      <c r="C30" s="19" t="s">
        <v>40</v>
      </c>
      <c r="D30" s="20"/>
      <c r="E30" s="20"/>
      <c r="F30" s="20"/>
      <c r="G30" s="20"/>
      <c r="H30" s="23"/>
      <c r="I30" s="23"/>
      <c r="J30" s="23">
        <f t="shared" si="0"/>
        <v>0</v>
      </c>
      <c r="K30" s="100"/>
      <c r="L30" s="100">
        <f t="shared" si="1"/>
        <v>0</v>
      </c>
      <c r="M30" s="138"/>
      <c r="N30" s="138">
        <f t="shared" si="2"/>
        <v>0</v>
      </c>
      <c r="O30" s="151"/>
      <c r="P30" s="151">
        <f t="shared" si="3"/>
        <v>0</v>
      </c>
      <c r="Q30" s="177"/>
      <c r="R30" s="177">
        <f t="shared" si="4"/>
        <v>0</v>
      </c>
      <c r="S30" s="202"/>
      <c r="T30" s="202">
        <f t="shared" si="5"/>
        <v>0</v>
      </c>
      <c r="U30" s="215"/>
      <c r="V30" s="215">
        <f t="shared" si="6"/>
        <v>0</v>
      </c>
      <c r="W30" s="146"/>
      <c r="X30" s="146">
        <f t="shared" si="7"/>
        <v>0</v>
      </c>
      <c r="Y30" s="234"/>
      <c r="Z30" s="234">
        <f t="shared" si="8"/>
        <v>0</v>
      </c>
      <c r="AA30" s="245"/>
      <c r="AB30" s="245">
        <f t="shared" si="9"/>
        <v>0</v>
      </c>
      <c r="AC30" s="259"/>
      <c r="AD30" s="259">
        <f t="shared" si="10"/>
        <v>0</v>
      </c>
      <c r="AE30" s="273"/>
      <c r="AF30" s="273">
        <f t="shared" si="11"/>
        <v>0</v>
      </c>
      <c r="AG30" s="287"/>
      <c r="AH30" s="287">
        <f t="shared" si="12"/>
        <v>0</v>
      </c>
      <c r="AI30" s="297"/>
      <c r="AJ30" s="297">
        <f t="shared" si="13"/>
        <v>0</v>
      </c>
      <c r="AK30" s="312"/>
      <c r="AL30" s="312">
        <f t="shared" si="14"/>
        <v>0</v>
      </c>
      <c r="AM30" s="15"/>
      <c r="AN30" s="15">
        <f t="shared" si="15"/>
        <v>0</v>
      </c>
      <c r="AO30" s="24">
        <f t="shared" si="16"/>
        <v>0</v>
      </c>
      <c r="AP30" s="15">
        <f t="shared" si="16"/>
        <v>0</v>
      </c>
      <c r="AQ30" s="23">
        <f t="shared" si="17"/>
        <v>0</v>
      </c>
      <c r="AR30" s="23">
        <f t="shared" si="18"/>
        <v>0</v>
      </c>
      <c r="AS30" s="20"/>
    </row>
    <row r="31" spans="1:45" x14ac:dyDescent="0.35">
      <c r="A31" s="19"/>
      <c r="B31" s="18"/>
      <c r="C31" s="19"/>
      <c r="D31" s="25">
        <v>0</v>
      </c>
      <c r="E31" s="25"/>
      <c r="F31" s="25"/>
      <c r="G31" s="25"/>
      <c r="H31" s="23"/>
      <c r="I31" s="23">
        <v>1990</v>
      </c>
      <c r="J31" s="23">
        <f t="shared" si="0"/>
        <v>0</v>
      </c>
      <c r="K31" s="100"/>
      <c r="L31" s="100">
        <f t="shared" si="1"/>
        <v>0</v>
      </c>
      <c r="M31" s="138"/>
      <c r="N31" s="138">
        <f t="shared" si="2"/>
        <v>0</v>
      </c>
      <c r="O31" s="151">
        <v>0</v>
      </c>
      <c r="P31" s="151">
        <f t="shared" si="3"/>
        <v>0</v>
      </c>
      <c r="Q31" s="177"/>
      <c r="R31" s="177">
        <f t="shared" si="4"/>
        <v>0</v>
      </c>
      <c r="S31" s="202"/>
      <c r="T31" s="202">
        <f t="shared" si="5"/>
        <v>0</v>
      </c>
      <c r="U31" s="215"/>
      <c r="V31" s="215">
        <f t="shared" si="6"/>
        <v>0</v>
      </c>
      <c r="W31" s="146"/>
      <c r="X31" s="146">
        <f t="shared" si="7"/>
        <v>0</v>
      </c>
      <c r="Y31" s="234"/>
      <c r="Z31" s="234">
        <f t="shared" si="8"/>
        <v>0</v>
      </c>
      <c r="AA31" s="245"/>
      <c r="AB31" s="245">
        <f t="shared" si="9"/>
        <v>0</v>
      </c>
      <c r="AC31" s="259"/>
      <c r="AD31" s="259">
        <f t="shared" si="10"/>
        <v>0</v>
      </c>
      <c r="AE31" s="273"/>
      <c r="AF31" s="273">
        <f t="shared" si="11"/>
        <v>0</v>
      </c>
      <c r="AG31" s="287"/>
      <c r="AH31" s="287">
        <f t="shared" si="12"/>
        <v>0</v>
      </c>
      <c r="AI31" s="297"/>
      <c r="AJ31" s="297">
        <f t="shared" si="13"/>
        <v>0</v>
      </c>
      <c r="AK31" s="312"/>
      <c r="AL31" s="312">
        <f t="shared" si="14"/>
        <v>0</v>
      </c>
      <c r="AM31" s="15"/>
      <c r="AN31" s="15">
        <f t="shared" si="15"/>
        <v>0</v>
      </c>
      <c r="AO31" s="24">
        <f t="shared" si="16"/>
        <v>0</v>
      </c>
      <c r="AP31" s="15">
        <f t="shared" si="16"/>
        <v>0</v>
      </c>
      <c r="AQ31" s="23">
        <f t="shared" si="17"/>
        <v>0</v>
      </c>
      <c r="AR31" s="23">
        <f t="shared" si="18"/>
        <v>0</v>
      </c>
      <c r="AS31" s="20"/>
    </row>
    <row r="32" spans="1:45" x14ac:dyDescent="0.35">
      <c r="A32" s="17">
        <v>23</v>
      </c>
      <c r="B32" s="18" t="s">
        <v>138</v>
      </c>
      <c r="C32" s="19" t="s">
        <v>40</v>
      </c>
      <c r="D32" s="20"/>
      <c r="E32" s="20"/>
      <c r="F32" s="20"/>
      <c r="G32" s="20"/>
      <c r="H32" s="23"/>
      <c r="I32" s="23"/>
      <c r="J32" s="23">
        <f t="shared" si="0"/>
        <v>0</v>
      </c>
      <c r="K32" s="100"/>
      <c r="L32" s="100">
        <f t="shared" si="1"/>
        <v>0</v>
      </c>
      <c r="M32" s="138"/>
      <c r="N32" s="138">
        <f t="shared" si="2"/>
        <v>0</v>
      </c>
      <c r="O32" s="151"/>
      <c r="P32" s="151">
        <f t="shared" si="3"/>
        <v>0</v>
      </c>
      <c r="Q32" s="177"/>
      <c r="R32" s="177">
        <f t="shared" si="4"/>
        <v>0</v>
      </c>
      <c r="S32" s="202"/>
      <c r="T32" s="202">
        <f t="shared" si="5"/>
        <v>0</v>
      </c>
      <c r="U32" s="215"/>
      <c r="V32" s="215">
        <f t="shared" si="6"/>
        <v>0</v>
      </c>
      <c r="W32" s="146"/>
      <c r="X32" s="146">
        <f t="shared" si="7"/>
        <v>0</v>
      </c>
      <c r="Y32" s="234"/>
      <c r="Z32" s="234">
        <f t="shared" si="8"/>
        <v>0</v>
      </c>
      <c r="AA32" s="245"/>
      <c r="AB32" s="245">
        <f t="shared" si="9"/>
        <v>0</v>
      </c>
      <c r="AC32" s="259"/>
      <c r="AD32" s="259">
        <f t="shared" si="10"/>
        <v>0</v>
      </c>
      <c r="AE32" s="273"/>
      <c r="AF32" s="273">
        <f t="shared" si="11"/>
        <v>0</v>
      </c>
      <c r="AG32" s="287"/>
      <c r="AH32" s="287">
        <f t="shared" si="12"/>
        <v>0</v>
      </c>
      <c r="AI32" s="297"/>
      <c r="AJ32" s="297">
        <f t="shared" si="13"/>
        <v>0</v>
      </c>
      <c r="AK32" s="312"/>
      <c r="AL32" s="312">
        <f t="shared" si="14"/>
        <v>0</v>
      </c>
      <c r="AM32" s="15"/>
      <c r="AN32" s="15">
        <f t="shared" si="15"/>
        <v>0</v>
      </c>
      <c r="AO32" s="24">
        <f t="shared" si="16"/>
        <v>0</v>
      </c>
      <c r="AP32" s="15">
        <f t="shared" si="16"/>
        <v>0</v>
      </c>
      <c r="AQ32" s="23">
        <f t="shared" si="17"/>
        <v>0</v>
      </c>
      <c r="AR32" s="23">
        <f t="shared" si="18"/>
        <v>0</v>
      </c>
      <c r="AS32" s="20"/>
    </row>
    <row r="33" spans="1:45" x14ac:dyDescent="0.35">
      <c r="A33" s="19"/>
      <c r="B33" s="18"/>
      <c r="C33" s="19"/>
      <c r="D33" s="25">
        <v>0</v>
      </c>
      <c r="E33" s="25"/>
      <c r="F33" s="25"/>
      <c r="G33" s="25"/>
      <c r="H33" s="23"/>
      <c r="I33" s="23">
        <v>150</v>
      </c>
      <c r="J33" s="23">
        <f t="shared" si="0"/>
        <v>0</v>
      </c>
      <c r="K33" s="100"/>
      <c r="L33" s="100">
        <f t="shared" si="1"/>
        <v>0</v>
      </c>
      <c r="M33" s="138"/>
      <c r="N33" s="138">
        <f t="shared" si="2"/>
        <v>0</v>
      </c>
      <c r="O33" s="151"/>
      <c r="P33" s="151">
        <f t="shared" si="3"/>
        <v>0</v>
      </c>
      <c r="Q33" s="177"/>
      <c r="R33" s="177">
        <f t="shared" si="4"/>
        <v>0</v>
      </c>
      <c r="S33" s="202"/>
      <c r="T33" s="202">
        <f t="shared" si="5"/>
        <v>0</v>
      </c>
      <c r="U33" s="215"/>
      <c r="V33" s="215">
        <f t="shared" si="6"/>
        <v>0</v>
      </c>
      <c r="W33" s="146"/>
      <c r="X33" s="146">
        <f t="shared" si="7"/>
        <v>0</v>
      </c>
      <c r="Y33" s="234"/>
      <c r="Z33" s="234">
        <f t="shared" si="8"/>
        <v>0</v>
      </c>
      <c r="AA33" s="245"/>
      <c r="AB33" s="245">
        <f t="shared" si="9"/>
        <v>0</v>
      </c>
      <c r="AC33" s="259"/>
      <c r="AD33" s="259">
        <f t="shared" si="10"/>
        <v>0</v>
      </c>
      <c r="AE33" s="273"/>
      <c r="AF33" s="273">
        <f t="shared" si="11"/>
        <v>0</v>
      </c>
      <c r="AG33" s="287"/>
      <c r="AH33" s="287">
        <f t="shared" si="12"/>
        <v>0</v>
      </c>
      <c r="AI33" s="297"/>
      <c r="AJ33" s="297">
        <f t="shared" si="13"/>
        <v>0</v>
      </c>
      <c r="AK33" s="312"/>
      <c r="AL33" s="312">
        <f t="shared" si="14"/>
        <v>0</v>
      </c>
      <c r="AM33" s="15">
        <v>0</v>
      </c>
      <c r="AN33" s="15">
        <f t="shared" si="15"/>
        <v>0</v>
      </c>
      <c r="AO33" s="24">
        <f t="shared" si="16"/>
        <v>0</v>
      </c>
      <c r="AP33" s="15">
        <f t="shared" si="16"/>
        <v>0</v>
      </c>
      <c r="AQ33" s="23">
        <f t="shared" si="17"/>
        <v>0</v>
      </c>
      <c r="AR33" s="23">
        <f t="shared" si="18"/>
        <v>0</v>
      </c>
      <c r="AS33" s="20"/>
    </row>
    <row r="34" spans="1:45" x14ac:dyDescent="0.35">
      <c r="A34" s="17">
        <v>24</v>
      </c>
      <c r="B34" s="18" t="s">
        <v>139</v>
      </c>
      <c r="C34" s="19" t="s">
        <v>40</v>
      </c>
      <c r="D34" s="20"/>
      <c r="E34" s="20"/>
      <c r="F34" s="20"/>
      <c r="G34" s="20"/>
      <c r="H34" s="23"/>
      <c r="I34" s="23"/>
      <c r="J34" s="23">
        <f t="shared" si="0"/>
        <v>0</v>
      </c>
      <c r="K34" s="100"/>
      <c r="L34" s="100">
        <f t="shared" si="1"/>
        <v>0</v>
      </c>
      <c r="M34" s="138"/>
      <c r="N34" s="138">
        <f t="shared" si="2"/>
        <v>0</v>
      </c>
      <c r="O34" s="151"/>
      <c r="P34" s="151">
        <f t="shared" si="3"/>
        <v>0</v>
      </c>
      <c r="Q34" s="177"/>
      <c r="R34" s="177">
        <f t="shared" si="4"/>
        <v>0</v>
      </c>
      <c r="S34" s="202"/>
      <c r="T34" s="202">
        <f t="shared" si="5"/>
        <v>0</v>
      </c>
      <c r="U34" s="215"/>
      <c r="V34" s="215">
        <f t="shared" si="6"/>
        <v>0</v>
      </c>
      <c r="W34" s="146"/>
      <c r="X34" s="146">
        <f t="shared" si="7"/>
        <v>0</v>
      </c>
      <c r="Y34" s="234"/>
      <c r="Z34" s="234">
        <f t="shared" si="8"/>
        <v>0</v>
      </c>
      <c r="AA34" s="245"/>
      <c r="AB34" s="245">
        <f t="shared" si="9"/>
        <v>0</v>
      </c>
      <c r="AC34" s="259"/>
      <c r="AD34" s="259">
        <f t="shared" si="10"/>
        <v>0</v>
      </c>
      <c r="AE34" s="273"/>
      <c r="AF34" s="273">
        <f t="shared" si="11"/>
        <v>0</v>
      </c>
      <c r="AG34" s="287"/>
      <c r="AH34" s="287">
        <f t="shared" si="12"/>
        <v>0</v>
      </c>
      <c r="AI34" s="297"/>
      <c r="AJ34" s="297">
        <f t="shared" si="13"/>
        <v>0</v>
      </c>
      <c r="AK34" s="312"/>
      <c r="AL34" s="312">
        <f t="shared" si="14"/>
        <v>0</v>
      </c>
      <c r="AM34" s="15"/>
      <c r="AN34" s="15">
        <f t="shared" si="15"/>
        <v>0</v>
      </c>
      <c r="AO34" s="24">
        <f t="shared" si="16"/>
        <v>0</v>
      </c>
      <c r="AP34" s="15">
        <f t="shared" si="16"/>
        <v>0</v>
      </c>
      <c r="AQ34" s="23">
        <f t="shared" si="17"/>
        <v>0</v>
      </c>
      <c r="AR34" s="23">
        <f t="shared" si="18"/>
        <v>0</v>
      </c>
      <c r="AS34" s="20"/>
    </row>
    <row r="35" spans="1:45" x14ac:dyDescent="0.35">
      <c r="A35" s="19"/>
      <c r="B35" s="18"/>
      <c r="C35" s="19"/>
      <c r="D35" s="25">
        <v>7</v>
      </c>
      <c r="E35" s="25"/>
      <c r="F35" s="25"/>
      <c r="G35" s="25"/>
      <c r="H35" s="23"/>
      <c r="I35" s="23">
        <v>7</v>
      </c>
      <c r="J35" s="23">
        <f t="shared" si="0"/>
        <v>7</v>
      </c>
      <c r="K35" s="100"/>
      <c r="L35" s="100">
        <f t="shared" si="1"/>
        <v>0</v>
      </c>
      <c r="M35" s="138"/>
      <c r="N35" s="138">
        <f t="shared" si="2"/>
        <v>0</v>
      </c>
      <c r="O35" s="151"/>
      <c r="P35" s="151">
        <f t="shared" si="3"/>
        <v>0</v>
      </c>
      <c r="Q35" s="177"/>
      <c r="R35" s="177">
        <f t="shared" si="4"/>
        <v>0</v>
      </c>
      <c r="S35" s="202"/>
      <c r="T35" s="202">
        <f t="shared" si="5"/>
        <v>0</v>
      </c>
      <c r="U35" s="215"/>
      <c r="V35" s="215">
        <f t="shared" si="6"/>
        <v>0</v>
      </c>
      <c r="W35" s="146"/>
      <c r="X35" s="146">
        <f t="shared" si="7"/>
        <v>0</v>
      </c>
      <c r="Y35" s="234"/>
      <c r="Z35" s="234">
        <f t="shared" si="8"/>
        <v>0</v>
      </c>
      <c r="AA35" s="245"/>
      <c r="AB35" s="245">
        <f t="shared" si="9"/>
        <v>0</v>
      </c>
      <c r="AC35" s="259"/>
      <c r="AD35" s="259">
        <f t="shared" si="10"/>
        <v>0</v>
      </c>
      <c r="AE35" s="273"/>
      <c r="AF35" s="273">
        <f t="shared" si="11"/>
        <v>0</v>
      </c>
      <c r="AG35" s="287"/>
      <c r="AH35" s="287">
        <f t="shared" si="12"/>
        <v>0</v>
      </c>
      <c r="AI35" s="297"/>
      <c r="AJ35" s="297">
        <f t="shared" si="13"/>
        <v>0</v>
      </c>
      <c r="AK35" s="312"/>
      <c r="AL35" s="312">
        <f t="shared" si="14"/>
        <v>0</v>
      </c>
      <c r="AM35" s="15"/>
      <c r="AN35" s="15">
        <f t="shared" si="15"/>
        <v>0</v>
      </c>
      <c r="AO35" s="24">
        <f t="shared" si="16"/>
        <v>0</v>
      </c>
      <c r="AP35" s="15">
        <f t="shared" si="16"/>
        <v>0</v>
      </c>
      <c r="AQ35" s="23">
        <f t="shared" si="17"/>
        <v>7</v>
      </c>
      <c r="AR35" s="23">
        <f t="shared" si="18"/>
        <v>49</v>
      </c>
      <c r="AS35" s="20"/>
    </row>
    <row r="36" spans="1:45" x14ac:dyDescent="0.35">
      <c r="A36" s="17">
        <v>25</v>
      </c>
      <c r="B36" s="18" t="s">
        <v>140</v>
      </c>
      <c r="C36" s="19" t="s">
        <v>40</v>
      </c>
      <c r="D36" s="20"/>
      <c r="E36" s="20"/>
      <c r="F36" s="20"/>
      <c r="G36" s="20"/>
      <c r="H36" s="23"/>
      <c r="I36" s="23"/>
      <c r="J36" s="23">
        <f t="shared" si="0"/>
        <v>0</v>
      </c>
      <c r="K36" s="100"/>
      <c r="L36" s="100">
        <f t="shared" si="1"/>
        <v>0</v>
      </c>
      <c r="M36" s="138"/>
      <c r="N36" s="138">
        <f t="shared" si="2"/>
        <v>0</v>
      </c>
      <c r="O36" s="151"/>
      <c r="P36" s="151">
        <f t="shared" si="3"/>
        <v>0</v>
      </c>
      <c r="Q36" s="177"/>
      <c r="R36" s="177">
        <f t="shared" si="4"/>
        <v>0</v>
      </c>
      <c r="S36" s="202"/>
      <c r="T36" s="202">
        <f t="shared" si="5"/>
        <v>0</v>
      </c>
      <c r="U36" s="215"/>
      <c r="V36" s="215">
        <f t="shared" si="6"/>
        <v>0</v>
      </c>
      <c r="W36" s="146"/>
      <c r="X36" s="146">
        <f t="shared" si="7"/>
        <v>0</v>
      </c>
      <c r="Y36" s="234"/>
      <c r="Z36" s="234">
        <f t="shared" si="8"/>
        <v>0</v>
      </c>
      <c r="AA36" s="245"/>
      <c r="AB36" s="245">
        <f t="shared" si="9"/>
        <v>0</v>
      </c>
      <c r="AC36" s="259"/>
      <c r="AD36" s="259">
        <f t="shared" si="10"/>
        <v>0</v>
      </c>
      <c r="AE36" s="273"/>
      <c r="AF36" s="273">
        <f t="shared" si="11"/>
        <v>0</v>
      </c>
      <c r="AG36" s="287"/>
      <c r="AH36" s="287">
        <f t="shared" si="12"/>
        <v>0</v>
      </c>
      <c r="AI36" s="297"/>
      <c r="AJ36" s="297">
        <f t="shared" si="13"/>
        <v>0</v>
      </c>
      <c r="AK36" s="312"/>
      <c r="AL36" s="312">
        <f t="shared" si="14"/>
        <v>0</v>
      </c>
      <c r="AM36" s="15"/>
      <c r="AN36" s="15">
        <f t="shared" si="15"/>
        <v>0</v>
      </c>
      <c r="AO36" s="24">
        <f t="shared" si="16"/>
        <v>0</v>
      </c>
      <c r="AP36" s="15">
        <f t="shared" si="16"/>
        <v>0</v>
      </c>
      <c r="AQ36" s="23">
        <f t="shared" si="17"/>
        <v>0</v>
      </c>
      <c r="AR36" s="23">
        <f t="shared" si="18"/>
        <v>0</v>
      </c>
      <c r="AS36" s="20"/>
    </row>
    <row r="37" spans="1:45" x14ac:dyDescent="0.35">
      <c r="A37" s="17">
        <v>26</v>
      </c>
      <c r="B37" s="18" t="s">
        <v>141</v>
      </c>
      <c r="C37" s="19" t="s">
        <v>142</v>
      </c>
      <c r="D37" s="20"/>
      <c r="E37" s="20"/>
      <c r="F37" s="20"/>
      <c r="G37" s="20"/>
      <c r="H37" s="23"/>
      <c r="I37" s="23"/>
      <c r="J37" s="23">
        <f t="shared" si="0"/>
        <v>0</v>
      </c>
      <c r="K37" s="100"/>
      <c r="L37" s="100">
        <f t="shared" si="1"/>
        <v>0</v>
      </c>
      <c r="M37" s="138"/>
      <c r="N37" s="138">
        <f t="shared" si="2"/>
        <v>0</v>
      </c>
      <c r="O37" s="151"/>
      <c r="P37" s="151">
        <f t="shared" si="3"/>
        <v>0</v>
      </c>
      <c r="Q37" s="177"/>
      <c r="R37" s="177">
        <f t="shared" si="4"/>
        <v>0</v>
      </c>
      <c r="S37" s="202"/>
      <c r="T37" s="202">
        <f t="shared" si="5"/>
        <v>0</v>
      </c>
      <c r="U37" s="215"/>
      <c r="V37" s="215">
        <f t="shared" si="6"/>
        <v>0</v>
      </c>
      <c r="W37" s="146"/>
      <c r="X37" s="146">
        <f t="shared" si="7"/>
        <v>0</v>
      </c>
      <c r="Y37" s="234"/>
      <c r="Z37" s="234">
        <f t="shared" si="8"/>
        <v>0</v>
      </c>
      <c r="AA37" s="245"/>
      <c r="AB37" s="245">
        <f t="shared" si="9"/>
        <v>0</v>
      </c>
      <c r="AC37" s="259"/>
      <c r="AD37" s="259">
        <f t="shared" si="10"/>
        <v>0</v>
      </c>
      <c r="AE37" s="273"/>
      <c r="AF37" s="273">
        <f t="shared" si="11"/>
        <v>0</v>
      </c>
      <c r="AG37" s="287"/>
      <c r="AH37" s="287">
        <f t="shared" si="12"/>
        <v>0</v>
      </c>
      <c r="AI37" s="297"/>
      <c r="AJ37" s="297">
        <f t="shared" si="13"/>
        <v>0</v>
      </c>
      <c r="AK37" s="312"/>
      <c r="AL37" s="312">
        <f t="shared" si="14"/>
        <v>0</v>
      </c>
      <c r="AM37" s="15"/>
      <c r="AN37" s="15">
        <f t="shared" si="15"/>
        <v>0</v>
      </c>
      <c r="AO37" s="24">
        <f t="shared" si="16"/>
        <v>0</v>
      </c>
      <c r="AP37" s="15">
        <f t="shared" si="16"/>
        <v>0</v>
      </c>
      <c r="AQ37" s="23">
        <f t="shared" si="17"/>
        <v>0</v>
      </c>
      <c r="AR37" s="23">
        <f t="shared" si="18"/>
        <v>0</v>
      </c>
      <c r="AS37" s="20"/>
    </row>
    <row r="38" spans="1:45" x14ac:dyDescent="0.35">
      <c r="A38" s="17">
        <v>27</v>
      </c>
      <c r="B38" s="18" t="s">
        <v>143</v>
      </c>
      <c r="C38" s="19" t="s">
        <v>115</v>
      </c>
      <c r="D38" s="20"/>
      <c r="E38" s="20"/>
      <c r="F38" s="20"/>
      <c r="G38" s="20"/>
      <c r="H38" s="23"/>
      <c r="I38" s="23"/>
      <c r="J38" s="23">
        <f t="shared" si="0"/>
        <v>0</v>
      </c>
      <c r="K38" s="100"/>
      <c r="L38" s="100">
        <f t="shared" si="1"/>
        <v>0</v>
      </c>
      <c r="M38" s="138"/>
      <c r="N38" s="138">
        <f t="shared" si="2"/>
        <v>0</v>
      </c>
      <c r="O38" s="151"/>
      <c r="P38" s="151">
        <f t="shared" si="3"/>
        <v>0</v>
      </c>
      <c r="Q38" s="177"/>
      <c r="R38" s="177">
        <f t="shared" si="4"/>
        <v>0</v>
      </c>
      <c r="S38" s="202"/>
      <c r="T38" s="202">
        <f t="shared" si="5"/>
        <v>0</v>
      </c>
      <c r="U38" s="215"/>
      <c r="V38" s="215">
        <f t="shared" si="6"/>
        <v>0</v>
      </c>
      <c r="W38" s="146"/>
      <c r="X38" s="146">
        <f t="shared" si="7"/>
        <v>0</v>
      </c>
      <c r="Y38" s="234"/>
      <c r="Z38" s="234">
        <f t="shared" si="8"/>
        <v>0</v>
      </c>
      <c r="AA38" s="245"/>
      <c r="AB38" s="245">
        <f t="shared" si="9"/>
        <v>0</v>
      </c>
      <c r="AC38" s="259"/>
      <c r="AD38" s="259">
        <f t="shared" si="10"/>
        <v>0</v>
      </c>
      <c r="AE38" s="273"/>
      <c r="AF38" s="273">
        <f t="shared" si="11"/>
        <v>0</v>
      </c>
      <c r="AG38" s="287"/>
      <c r="AH38" s="287">
        <f t="shared" si="12"/>
        <v>0</v>
      </c>
      <c r="AI38" s="297"/>
      <c r="AJ38" s="297">
        <f t="shared" si="13"/>
        <v>0</v>
      </c>
      <c r="AK38" s="312"/>
      <c r="AL38" s="312">
        <f t="shared" si="14"/>
        <v>0</v>
      </c>
      <c r="AM38" s="15"/>
      <c r="AN38" s="15">
        <f t="shared" si="15"/>
        <v>0</v>
      </c>
      <c r="AO38" s="24">
        <f t="shared" si="16"/>
        <v>0</v>
      </c>
      <c r="AP38" s="15">
        <f t="shared" si="16"/>
        <v>0</v>
      </c>
      <c r="AQ38" s="23">
        <f t="shared" si="17"/>
        <v>0</v>
      </c>
      <c r="AR38" s="23">
        <f t="shared" si="18"/>
        <v>0</v>
      </c>
      <c r="AS38" s="20"/>
    </row>
    <row r="39" spans="1:45" x14ac:dyDescent="0.35">
      <c r="A39" s="19"/>
      <c r="B39" s="18"/>
      <c r="C39" s="19"/>
      <c r="D39" s="25">
        <v>44</v>
      </c>
      <c r="E39" s="25"/>
      <c r="F39" s="25"/>
      <c r="G39" s="25"/>
      <c r="H39" s="23"/>
      <c r="I39" s="23">
        <v>5</v>
      </c>
      <c r="J39" s="23">
        <f t="shared" si="0"/>
        <v>44</v>
      </c>
      <c r="K39" s="100"/>
      <c r="L39" s="100">
        <f t="shared" si="1"/>
        <v>0</v>
      </c>
      <c r="M39" s="138"/>
      <c r="N39" s="138">
        <f t="shared" si="2"/>
        <v>0</v>
      </c>
      <c r="O39" s="151"/>
      <c r="P39" s="151">
        <f t="shared" si="3"/>
        <v>0</v>
      </c>
      <c r="Q39" s="177"/>
      <c r="R39" s="177">
        <f t="shared" si="4"/>
        <v>0</v>
      </c>
      <c r="S39" s="202"/>
      <c r="T39" s="202">
        <f t="shared" si="5"/>
        <v>0</v>
      </c>
      <c r="U39" s="215"/>
      <c r="V39" s="215">
        <f t="shared" si="6"/>
        <v>0</v>
      </c>
      <c r="W39" s="146"/>
      <c r="X39" s="146">
        <f t="shared" si="7"/>
        <v>0</v>
      </c>
      <c r="Y39" s="234"/>
      <c r="Z39" s="234">
        <f t="shared" si="8"/>
        <v>0</v>
      </c>
      <c r="AA39" s="245"/>
      <c r="AB39" s="245">
        <f t="shared" si="9"/>
        <v>0</v>
      </c>
      <c r="AC39" s="259"/>
      <c r="AD39" s="259">
        <f t="shared" si="10"/>
        <v>0</v>
      </c>
      <c r="AE39" s="273"/>
      <c r="AF39" s="273">
        <f t="shared" si="11"/>
        <v>0</v>
      </c>
      <c r="AG39" s="287"/>
      <c r="AH39" s="287">
        <f t="shared" si="12"/>
        <v>0</v>
      </c>
      <c r="AI39" s="297"/>
      <c r="AJ39" s="297">
        <f t="shared" si="13"/>
        <v>0</v>
      </c>
      <c r="AK39" s="312"/>
      <c r="AL39" s="312">
        <f t="shared" si="14"/>
        <v>0</v>
      </c>
      <c r="AM39" s="15"/>
      <c r="AN39" s="15">
        <f t="shared" si="15"/>
        <v>0</v>
      </c>
      <c r="AO39" s="24">
        <f t="shared" si="16"/>
        <v>0</v>
      </c>
      <c r="AP39" s="15">
        <f t="shared" si="16"/>
        <v>0</v>
      </c>
      <c r="AQ39" s="23">
        <f t="shared" si="17"/>
        <v>44</v>
      </c>
      <c r="AR39" s="23">
        <f t="shared" si="18"/>
        <v>220</v>
      </c>
      <c r="AS39" s="20"/>
    </row>
    <row r="40" spans="1:45" x14ac:dyDescent="0.35">
      <c r="A40" s="17">
        <v>28</v>
      </c>
      <c r="B40" s="18" t="s">
        <v>144</v>
      </c>
      <c r="C40" s="19" t="s">
        <v>115</v>
      </c>
      <c r="D40" s="20"/>
      <c r="E40" s="20"/>
      <c r="F40" s="20"/>
      <c r="G40" s="20"/>
      <c r="H40" s="23"/>
      <c r="I40" s="23"/>
      <c r="J40" s="23">
        <f t="shared" si="0"/>
        <v>0</v>
      </c>
      <c r="K40" s="100"/>
      <c r="L40" s="100">
        <f t="shared" si="1"/>
        <v>0</v>
      </c>
      <c r="M40" s="138"/>
      <c r="N40" s="138">
        <f t="shared" si="2"/>
        <v>0</v>
      </c>
      <c r="O40" s="151"/>
      <c r="P40" s="151">
        <f t="shared" si="3"/>
        <v>0</v>
      </c>
      <c r="Q40" s="177"/>
      <c r="R40" s="177">
        <f t="shared" si="4"/>
        <v>0</v>
      </c>
      <c r="S40" s="202"/>
      <c r="T40" s="202">
        <f t="shared" si="5"/>
        <v>0</v>
      </c>
      <c r="U40" s="215"/>
      <c r="V40" s="215">
        <f t="shared" si="6"/>
        <v>0</v>
      </c>
      <c r="W40" s="146"/>
      <c r="X40" s="146">
        <f t="shared" si="7"/>
        <v>0</v>
      </c>
      <c r="Y40" s="234"/>
      <c r="Z40" s="234">
        <f t="shared" si="8"/>
        <v>0</v>
      </c>
      <c r="AA40" s="245"/>
      <c r="AB40" s="245">
        <f t="shared" si="9"/>
        <v>0</v>
      </c>
      <c r="AC40" s="259"/>
      <c r="AD40" s="259">
        <f t="shared" si="10"/>
        <v>0</v>
      </c>
      <c r="AE40" s="273"/>
      <c r="AF40" s="273">
        <f t="shared" si="11"/>
        <v>0</v>
      </c>
      <c r="AG40" s="287"/>
      <c r="AH40" s="287">
        <f t="shared" si="12"/>
        <v>0</v>
      </c>
      <c r="AI40" s="297"/>
      <c r="AJ40" s="297">
        <f t="shared" si="13"/>
        <v>0</v>
      </c>
      <c r="AK40" s="312"/>
      <c r="AL40" s="312">
        <f t="shared" si="14"/>
        <v>0</v>
      </c>
      <c r="AM40" s="15"/>
      <c r="AN40" s="15">
        <f t="shared" si="15"/>
        <v>0</v>
      </c>
      <c r="AO40" s="24">
        <f t="shared" si="16"/>
        <v>0</v>
      </c>
      <c r="AP40" s="15">
        <f t="shared" si="16"/>
        <v>0</v>
      </c>
      <c r="AQ40" s="23">
        <f t="shared" si="17"/>
        <v>0</v>
      </c>
      <c r="AR40" s="23">
        <f t="shared" si="18"/>
        <v>0</v>
      </c>
      <c r="AS40" s="20"/>
    </row>
    <row r="41" spans="1:45" x14ac:dyDescent="0.35">
      <c r="A41" s="19"/>
      <c r="B41" s="18"/>
      <c r="C41" s="19"/>
      <c r="D41" s="25">
        <v>16</v>
      </c>
      <c r="E41" s="25"/>
      <c r="F41" s="25"/>
      <c r="G41" s="25"/>
      <c r="H41" s="23"/>
      <c r="I41" s="23">
        <v>25</v>
      </c>
      <c r="J41" s="23">
        <f t="shared" si="0"/>
        <v>16</v>
      </c>
      <c r="K41" s="100"/>
      <c r="L41" s="100">
        <f t="shared" si="1"/>
        <v>0</v>
      </c>
      <c r="M41" s="138"/>
      <c r="N41" s="138">
        <f t="shared" si="2"/>
        <v>0</v>
      </c>
      <c r="O41" s="151"/>
      <c r="P41" s="151">
        <f t="shared" si="3"/>
        <v>0</v>
      </c>
      <c r="Q41" s="177"/>
      <c r="R41" s="177">
        <f t="shared" si="4"/>
        <v>0</v>
      </c>
      <c r="S41" s="202"/>
      <c r="T41" s="202">
        <f t="shared" si="5"/>
        <v>0</v>
      </c>
      <c r="U41" s="215"/>
      <c r="V41" s="215">
        <f t="shared" si="6"/>
        <v>0</v>
      </c>
      <c r="W41" s="146"/>
      <c r="X41" s="146">
        <f t="shared" si="7"/>
        <v>0</v>
      </c>
      <c r="Y41" s="234"/>
      <c r="Z41" s="234">
        <f t="shared" si="8"/>
        <v>0</v>
      </c>
      <c r="AA41" s="245"/>
      <c r="AB41" s="245">
        <f t="shared" si="9"/>
        <v>0</v>
      </c>
      <c r="AC41" s="259"/>
      <c r="AD41" s="259">
        <f t="shared" si="10"/>
        <v>0</v>
      </c>
      <c r="AE41" s="273"/>
      <c r="AF41" s="273">
        <f t="shared" si="11"/>
        <v>0</v>
      </c>
      <c r="AG41" s="287"/>
      <c r="AH41" s="287">
        <f t="shared" si="12"/>
        <v>0</v>
      </c>
      <c r="AI41" s="297"/>
      <c r="AJ41" s="297">
        <f t="shared" si="13"/>
        <v>0</v>
      </c>
      <c r="AK41" s="312"/>
      <c r="AL41" s="312">
        <f t="shared" si="14"/>
        <v>0</v>
      </c>
      <c r="AM41" s="15"/>
      <c r="AN41" s="15">
        <f t="shared" si="15"/>
        <v>0</v>
      </c>
      <c r="AO41" s="24">
        <f t="shared" si="16"/>
        <v>0</v>
      </c>
      <c r="AP41" s="15">
        <f t="shared" si="16"/>
        <v>0</v>
      </c>
      <c r="AQ41" s="23">
        <f t="shared" si="17"/>
        <v>16</v>
      </c>
      <c r="AR41" s="23">
        <f t="shared" si="18"/>
        <v>400</v>
      </c>
      <c r="AS41" s="20"/>
    </row>
    <row r="42" spans="1:45" x14ac:dyDescent="0.35">
      <c r="A42" s="17">
        <v>29</v>
      </c>
      <c r="B42" s="18" t="s">
        <v>145</v>
      </c>
      <c r="C42" s="19" t="s">
        <v>52</v>
      </c>
      <c r="D42" s="20"/>
      <c r="E42" s="20"/>
      <c r="F42" s="20"/>
      <c r="G42" s="20"/>
      <c r="H42" s="23"/>
      <c r="I42" s="23"/>
      <c r="J42" s="23">
        <f t="shared" si="0"/>
        <v>0</v>
      </c>
      <c r="K42" s="100"/>
      <c r="L42" s="100">
        <f t="shared" si="1"/>
        <v>0</v>
      </c>
      <c r="M42" s="138"/>
      <c r="N42" s="138">
        <f t="shared" si="2"/>
        <v>0</v>
      </c>
      <c r="O42" s="151"/>
      <c r="P42" s="151">
        <f t="shared" si="3"/>
        <v>0</v>
      </c>
      <c r="Q42" s="177"/>
      <c r="R42" s="177">
        <f t="shared" si="4"/>
        <v>0</v>
      </c>
      <c r="S42" s="202"/>
      <c r="T42" s="202">
        <f t="shared" si="5"/>
        <v>0</v>
      </c>
      <c r="U42" s="215"/>
      <c r="V42" s="215">
        <f t="shared" si="6"/>
        <v>0</v>
      </c>
      <c r="W42" s="146"/>
      <c r="X42" s="146">
        <f t="shared" si="7"/>
        <v>0</v>
      </c>
      <c r="Y42" s="234"/>
      <c r="Z42" s="234">
        <f t="shared" si="8"/>
        <v>0</v>
      </c>
      <c r="AA42" s="245"/>
      <c r="AB42" s="245">
        <f t="shared" si="9"/>
        <v>0</v>
      </c>
      <c r="AC42" s="259"/>
      <c r="AD42" s="259">
        <f t="shared" si="10"/>
        <v>0</v>
      </c>
      <c r="AE42" s="273"/>
      <c r="AF42" s="273">
        <f t="shared" si="11"/>
        <v>0</v>
      </c>
      <c r="AG42" s="287"/>
      <c r="AH42" s="287">
        <f t="shared" si="12"/>
        <v>0</v>
      </c>
      <c r="AI42" s="297"/>
      <c r="AJ42" s="297">
        <f t="shared" si="13"/>
        <v>0</v>
      </c>
      <c r="AK42" s="312"/>
      <c r="AL42" s="312">
        <f t="shared" si="14"/>
        <v>0</v>
      </c>
      <c r="AM42" s="15"/>
      <c r="AN42" s="15">
        <f t="shared" si="15"/>
        <v>0</v>
      </c>
      <c r="AO42" s="24">
        <f t="shared" si="16"/>
        <v>0</v>
      </c>
      <c r="AP42" s="15">
        <f t="shared" si="16"/>
        <v>0</v>
      </c>
      <c r="AQ42" s="23">
        <f t="shared" si="17"/>
        <v>0</v>
      </c>
      <c r="AR42" s="23">
        <f t="shared" si="18"/>
        <v>0</v>
      </c>
      <c r="AS42" s="20"/>
    </row>
    <row r="43" spans="1:45" x14ac:dyDescent="0.35">
      <c r="A43" s="17">
        <v>30</v>
      </c>
      <c r="B43" s="18" t="s">
        <v>146</v>
      </c>
      <c r="C43" s="19" t="s">
        <v>40</v>
      </c>
      <c r="D43" s="20"/>
      <c r="E43" s="20"/>
      <c r="F43" s="20"/>
      <c r="G43" s="20"/>
      <c r="H43" s="23"/>
      <c r="I43" s="23"/>
      <c r="J43" s="23">
        <f t="shared" si="0"/>
        <v>0</v>
      </c>
      <c r="K43" s="100"/>
      <c r="L43" s="100">
        <f t="shared" si="1"/>
        <v>0</v>
      </c>
      <c r="M43" s="138"/>
      <c r="N43" s="138">
        <f t="shared" si="2"/>
        <v>0</v>
      </c>
      <c r="O43" s="151"/>
      <c r="P43" s="151">
        <f t="shared" si="3"/>
        <v>0</v>
      </c>
      <c r="Q43" s="177"/>
      <c r="R43" s="177">
        <f t="shared" si="4"/>
        <v>0</v>
      </c>
      <c r="S43" s="202"/>
      <c r="T43" s="202">
        <f t="shared" si="5"/>
        <v>0</v>
      </c>
      <c r="U43" s="215"/>
      <c r="V43" s="215">
        <f t="shared" si="6"/>
        <v>0</v>
      </c>
      <c r="W43" s="146"/>
      <c r="X43" s="146">
        <f t="shared" si="7"/>
        <v>0</v>
      </c>
      <c r="Y43" s="234"/>
      <c r="Z43" s="234">
        <f t="shared" si="8"/>
        <v>0</v>
      </c>
      <c r="AA43" s="245"/>
      <c r="AB43" s="245">
        <f t="shared" si="9"/>
        <v>0</v>
      </c>
      <c r="AC43" s="259"/>
      <c r="AD43" s="259">
        <f t="shared" si="10"/>
        <v>0</v>
      </c>
      <c r="AE43" s="273"/>
      <c r="AF43" s="273">
        <f t="shared" si="11"/>
        <v>0</v>
      </c>
      <c r="AG43" s="287"/>
      <c r="AH43" s="287">
        <f t="shared" si="12"/>
        <v>0</v>
      </c>
      <c r="AI43" s="297"/>
      <c r="AJ43" s="297">
        <f t="shared" si="13"/>
        <v>0</v>
      </c>
      <c r="AK43" s="312"/>
      <c r="AL43" s="312">
        <f t="shared" si="14"/>
        <v>0</v>
      </c>
      <c r="AM43" s="15"/>
      <c r="AN43" s="15">
        <f t="shared" si="15"/>
        <v>0</v>
      </c>
      <c r="AO43" s="24">
        <f t="shared" si="16"/>
        <v>0</v>
      </c>
      <c r="AP43" s="15">
        <f t="shared" si="16"/>
        <v>0</v>
      </c>
      <c r="AQ43" s="23">
        <f t="shared" si="17"/>
        <v>0</v>
      </c>
      <c r="AR43" s="23">
        <f t="shared" si="18"/>
        <v>0</v>
      </c>
      <c r="AS43" s="20"/>
    </row>
    <row r="44" spans="1:45" x14ac:dyDescent="0.35">
      <c r="A44" s="17">
        <v>31</v>
      </c>
      <c r="B44" s="18" t="s">
        <v>147</v>
      </c>
      <c r="C44" s="19" t="s">
        <v>40</v>
      </c>
      <c r="D44" s="20"/>
      <c r="E44" s="20"/>
      <c r="F44" s="20"/>
      <c r="G44" s="20"/>
      <c r="H44" s="23"/>
      <c r="I44" s="23"/>
      <c r="J44" s="23">
        <f t="shared" si="0"/>
        <v>0</v>
      </c>
      <c r="K44" s="100"/>
      <c r="L44" s="100">
        <f t="shared" si="1"/>
        <v>0</v>
      </c>
      <c r="M44" s="138"/>
      <c r="N44" s="138">
        <f t="shared" si="2"/>
        <v>0</v>
      </c>
      <c r="O44" s="151"/>
      <c r="P44" s="151">
        <f t="shared" si="3"/>
        <v>0</v>
      </c>
      <c r="Q44" s="177"/>
      <c r="R44" s="177">
        <f t="shared" si="4"/>
        <v>0</v>
      </c>
      <c r="S44" s="202"/>
      <c r="T44" s="202">
        <f t="shared" si="5"/>
        <v>0</v>
      </c>
      <c r="U44" s="215"/>
      <c r="V44" s="215">
        <f t="shared" si="6"/>
        <v>0</v>
      </c>
      <c r="W44" s="146"/>
      <c r="X44" s="146">
        <f t="shared" si="7"/>
        <v>0</v>
      </c>
      <c r="Y44" s="234"/>
      <c r="Z44" s="234">
        <f t="shared" si="8"/>
        <v>0</v>
      </c>
      <c r="AA44" s="245"/>
      <c r="AB44" s="245">
        <f t="shared" si="9"/>
        <v>0</v>
      </c>
      <c r="AC44" s="259"/>
      <c r="AD44" s="259">
        <f t="shared" si="10"/>
        <v>0</v>
      </c>
      <c r="AE44" s="273"/>
      <c r="AF44" s="273">
        <f t="shared" si="11"/>
        <v>0</v>
      </c>
      <c r="AG44" s="287"/>
      <c r="AH44" s="287">
        <f t="shared" si="12"/>
        <v>0</v>
      </c>
      <c r="AI44" s="297"/>
      <c r="AJ44" s="297">
        <f t="shared" si="13"/>
        <v>0</v>
      </c>
      <c r="AK44" s="312"/>
      <c r="AL44" s="312">
        <f t="shared" si="14"/>
        <v>0</v>
      </c>
      <c r="AM44" s="15"/>
      <c r="AN44" s="15">
        <f t="shared" si="15"/>
        <v>0</v>
      </c>
      <c r="AO44" s="24">
        <f t="shared" si="16"/>
        <v>0</v>
      </c>
      <c r="AP44" s="15">
        <f t="shared" si="16"/>
        <v>0</v>
      </c>
      <c r="AQ44" s="23">
        <f t="shared" si="17"/>
        <v>0</v>
      </c>
      <c r="AR44" s="23">
        <f t="shared" si="18"/>
        <v>0</v>
      </c>
      <c r="AS44" s="20"/>
    </row>
    <row r="45" spans="1:45" x14ac:dyDescent="0.35">
      <c r="A45" s="19"/>
      <c r="B45" s="18"/>
      <c r="C45" s="19"/>
      <c r="D45" s="25"/>
      <c r="E45" s="25"/>
      <c r="F45" s="25"/>
      <c r="G45" s="25"/>
      <c r="H45" s="23"/>
      <c r="I45" s="23">
        <v>590</v>
      </c>
      <c r="J45" s="23">
        <f t="shared" si="0"/>
        <v>0</v>
      </c>
      <c r="K45" s="100"/>
      <c r="L45" s="100">
        <f t="shared" si="1"/>
        <v>0</v>
      </c>
      <c r="M45" s="138"/>
      <c r="N45" s="138">
        <f t="shared" si="2"/>
        <v>0</v>
      </c>
      <c r="O45" s="151"/>
      <c r="P45" s="151">
        <f t="shared" si="3"/>
        <v>0</v>
      </c>
      <c r="Q45" s="177"/>
      <c r="R45" s="177">
        <f t="shared" si="4"/>
        <v>0</v>
      </c>
      <c r="S45" s="202"/>
      <c r="T45" s="202">
        <f t="shared" si="5"/>
        <v>0</v>
      </c>
      <c r="U45" s="215"/>
      <c r="V45" s="215">
        <f t="shared" si="6"/>
        <v>0</v>
      </c>
      <c r="W45" s="146"/>
      <c r="X45" s="146">
        <f t="shared" si="7"/>
        <v>0</v>
      </c>
      <c r="Y45" s="234"/>
      <c r="Z45" s="234">
        <f t="shared" si="8"/>
        <v>0</v>
      </c>
      <c r="AA45" s="245"/>
      <c r="AB45" s="245">
        <f t="shared" si="9"/>
        <v>0</v>
      </c>
      <c r="AC45" s="259"/>
      <c r="AD45" s="259">
        <f t="shared" si="10"/>
        <v>0</v>
      </c>
      <c r="AE45" s="273"/>
      <c r="AF45" s="273">
        <f t="shared" si="11"/>
        <v>0</v>
      </c>
      <c r="AG45" s="287"/>
      <c r="AH45" s="287">
        <f t="shared" si="12"/>
        <v>0</v>
      </c>
      <c r="AI45" s="297"/>
      <c r="AJ45" s="297">
        <f t="shared" si="13"/>
        <v>0</v>
      </c>
      <c r="AK45" s="312"/>
      <c r="AL45" s="312">
        <f t="shared" si="14"/>
        <v>0</v>
      </c>
      <c r="AM45" s="15">
        <v>0</v>
      </c>
      <c r="AN45" s="15">
        <f t="shared" si="15"/>
        <v>0</v>
      </c>
      <c r="AO45" s="24">
        <f t="shared" si="16"/>
        <v>0</v>
      </c>
      <c r="AP45" s="15">
        <f t="shared" si="16"/>
        <v>0</v>
      </c>
      <c r="AQ45" s="23">
        <f t="shared" si="17"/>
        <v>0</v>
      </c>
      <c r="AR45" s="23">
        <f t="shared" si="18"/>
        <v>0</v>
      </c>
      <c r="AS45" s="20"/>
    </row>
    <row r="46" spans="1:45" x14ac:dyDescent="0.35">
      <c r="A46" s="17">
        <v>32</v>
      </c>
      <c r="B46" s="18" t="s">
        <v>148</v>
      </c>
      <c r="C46" s="19" t="s">
        <v>40</v>
      </c>
      <c r="D46" s="20"/>
      <c r="E46" s="20"/>
      <c r="F46" s="20"/>
      <c r="G46" s="20"/>
      <c r="H46" s="23"/>
      <c r="I46" s="23"/>
      <c r="J46" s="23">
        <f t="shared" si="0"/>
        <v>0</v>
      </c>
      <c r="K46" s="100"/>
      <c r="L46" s="100">
        <f t="shared" si="1"/>
        <v>0</v>
      </c>
      <c r="M46" s="138"/>
      <c r="N46" s="138">
        <f t="shared" si="2"/>
        <v>0</v>
      </c>
      <c r="O46" s="151"/>
      <c r="P46" s="151">
        <f t="shared" si="3"/>
        <v>0</v>
      </c>
      <c r="Q46" s="177"/>
      <c r="R46" s="177">
        <f t="shared" si="4"/>
        <v>0</v>
      </c>
      <c r="S46" s="202"/>
      <c r="T46" s="202">
        <f t="shared" si="5"/>
        <v>0</v>
      </c>
      <c r="U46" s="215"/>
      <c r="V46" s="215">
        <f t="shared" si="6"/>
        <v>0</v>
      </c>
      <c r="W46" s="146"/>
      <c r="X46" s="146">
        <f t="shared" si="7"/>
        <v>0</v>
      </c>
      <c r="Y46" s="234"/>
      <c r="Z46" s="234">
        <f t="shared" si="8"/>
        <v>0</v>
      </c>
      <c r="AA46" s="245"/>
      <c r="AB46" s="245">
        <f t="shared" si="9"/>
        <v>0</v>
      </c>
      <c r="AC46" s="259"/>
      <c r="AD46" s="259">
        <f t="shared" si="10"/>
        <v>0</v>
      </c>
      <c r="AE46" s="273"/>
      <c r="AF46" s="273">
        <f t="shared" si="11"/>
        <v>0</v>
      </c>
      <c r="AG46" s="287"/>
      <c r="AH46" s="287">
        <f t="shared" si="12"/>
        <v>0</v>
      </c>
      <c r="AI46" s="297"/>
      <c r="AJ46" s="297">
        <f t="shared" si="13"/>
        <v>0</v>
      </c>
      <c r="AK46" s="312"/>
      <c r="AL46" s="312">
        <f t="shared" si="14"/>
        <v>0</v>
      </c>
      <c r="AM46" s="15"/>
      <c r="AN46" s="15">
        <f t="shared" si="15"/>
        <v>0</v>
      </c>
      <c r="AO46" s="24">
        <f t="shared" si="16"/>
        <v>0</v>
      </c>
      <c r="AP46" s="15">
        <f t="shared" si="16"/>
        <v>0</v>
      </c>
      <c r="AQ46" s="23">
        <f t="shared" si="17"/>
        <v>0</v>
      </c>
      <c r="AR46" s="23">
        <f t="shared" si="18"/>
        <v>0</v>
      </c>
      <c r="AS46" s="20"/>
    </row>
    <row r="47" spans="1:45" x14ac:dyDescent="0.35">
      <c r="A47" s="19"/>
      <c r="B47" s="18"/>
      <c r="C47" s="19"/>
      <c r="D47" s="25"/>
      <c r="E47" s="25"/>
      <c r="F47" s="25"/>
      <c r="G47" s="25"/>
      <c r="H47" s="23"/>
      <c r="I47" s="23">
        <v>750</v>
      </c>
      <c r="J47" s="23">
        <f t="shared" si="0"/>
        <v>0</v>
      </c>
      <c r="K47" s="100"/>
      <c r="L47" s="100">
        <f t="shared" si="1"/>
        <v>0</v>
      </c>
      <c r="M47" s="138"/>
      <c r="N47" s="138">
        <f t="shared" si="2"/>
        <v>0</v>
      </c>
      <c r="O47" s="151"/>
      <c r="P47" s="151">
        <f t="shared" si="3"/>
        <v>0</v>
      </c>
      <c r="Q47" s="177"/>
      <c r="R47" s="177">
        <f t="shared" si="4"/>
        <v>0</v>
      </c>
      <c r="S47" s="202"/>
      <c r="T47" s="202">
        <f t="shared" si="5"/>
        <v>0</v>
      </c>
      <c r="U47" s="215"/>
      <c r="V47" s="215">
        <f t="shared" si="6"/>
        <v>0</v>
      </c>
      <c r="W47" s="146"/>
      <c r="X47" s="146">
        <f t="shared" si="7"/>
        <v>0</v>
      </c>
      <c r="Y47" s="234"/>
      <c r="Z47" s="234">
        <f t="shared" si="8"/>
        <v>0</v>
      </c>
      <c r="AA47" s="245"/>
      <c r="AB47" s="245">
        <f t="shared" si="9"/>
        <v>0</v>
      </c>
      <c r="AC47" s="259"/>
      <c r="AD47" s="259">
        <f t="shared" si="10"/>
        <v>0</v>
      </c>
      <c r="AE47" s="273"/>
      <c r="AF47" s="273">
        <f t="shared" si="11"/>
        <v>0</v>
      </c>
      <c r="AG47" s="287"/>
      <c r="AH47" s="287">
        <f t="shared" si="12"/>
        <v>0</v>
      </c>
      <c r="AI47" s="297"/>
      <c r="AJ47" s="297">
        <f t="shared" si="13"/>
        <v>0</v>
      </c>
      <c r="AK47" s="312"/>
      <c r="AL47" s="312">
        <f t="shared" si="14"/>
        <v>0</v>
      </c>
      <c r="AM47" s="15">
        <v>0</v>
      </c>
      <c r="AN47" s="15">
        <f t="shared" si="15"/>
        <v>0</v>
      </c>
      <c r="AO47" s="24">
        <f t="shared" si="16"/>
        <v>0</v>
      </c>
      <c r="AP47" s="15">
        <f t="shared" si="16"/>
        <v>0</v>
      </c>
      <c r="AQ47" s="23">
        <f t="shared" si="17"/>
        <v>0</v>
      </c>
      <c r="AR47" s="23">
        <f t="shared" si="18"/>
        <v>0</v>
      </c>
      <c r="AS47" s="20"/>
    </row>
    <row r="48" spans="1:45" x14ac:dyDescent="0.35">
      <c r="A48" s="17">
        <v>33</v>
      </c>
      <c r="B48" s="18" t="s">
        <v>149</v>
      </c>
      <c r="C48" s="19" t="s">
        <v>40</v>
      </c>
      <c r="D48" s="20"/>
      <c r="E48" s="20"/>
      <c r="F48" s="20"/>
      <c r="G48" s="20"/>
      <c r="H48" s="23"/>
      <c r="I48" s="23"/>
      <c r="J48" s="23">
        <f t="shared" si="0"/>
        <v>0</v>
      </c>
      <c r="K48" s="100"/>
      <c r="L48" s="100">
        <f t="shared" si="1"/>
        <v>0</v>
      </c>
      <c r="M48" s="138"/>
      <c r="N48" s="138">
        <f t="shared" si="2"/>
        <v>0</v>
      </c>
      <c r="O48" s="151"/>
      <c r="P48" s="151">
        <f t="shared" si="3"/>
        <v>0</v>
      </c>
      <c r="Q48" s="177"/>
      <c r="R48" s="177">
        <f t="shared" si="4"/>
        <v>0</v>
      </c>
      <c r="S48" s="202"/>
      <c r="T48" s="202">
        <f t="shared" si="5"/>
        <v>0</v>
      </c>
      <c r="U48" s="215"/>
      <c r="V48" s="215">
        <f t="shared" si="6"/>
        <v>0</v>
      </c>
      <c r="W48" s="146"/>
      <c r="X48" s="146">
        <f t="shared" si="7"/>
        <v>0</v>
      </c>
      <c r="Y48" s="234"/>
      <c r="Z48" s="234">
        <f t="shared" si="8"/>
        <v>0</v>
      </c>
      <c r="AA48" s="245"/>
      <c r="AB48" s="245">
        <f t="shared" si="9"/>
        <v>0</v>
      </c>
      <c r="AC48" s="259"/>
      <c r="AD48" s="259">
        <f t="shared" si="10"/>
        <v>0</v>
      </c>
      <c r="AE48" s="273"/>
      <c r="AF48" s="273">
        <f t="shared" si="11"/>
        <v>0</v>
      </c>
      <c r="AG48" s="287"/>
      <c r="AH48" s="287">
        <f t="shared" si="12"/>
        <v>0</v>
      </c>
      <c r="AI48" s="297"/>
      <c r="AJ48" s="297">
        <f t="shared" si="13"/>
        <v>0</v>
      </c>
      <c r="AK48" s="312"/>
      <c r="AL48" s="312">
        <f t="shared" si="14"/>
        <v>0</v>
      </c>
      <c r="AM48" s="15"/>
      <c r="AN48" s="15">
        <f t="shared" si="15"/>
        <v>0</v>
      </c>
      <c r="AO48" s="24">
        <f t="shared" si="16"/>
        <v>0</v>
      </c>
      <c r="AP48" s="15">
        <f t="shared" si="16"/>
        <v>0</v>
      </c>
      <c r="AQ48" s="23">
        <f t="shared" si="17"/>
        <v>0</v>
      </c>
      <c r="AR48" s="23">
        <f t="shared" si="18"/>
        <v>0</v>
      </c>
      <c r="AS48" s="20"/>
    </row>
    <row r="49" spans="1:45" x14ac:dyDescent="0.35">
      <c r="A49" s="17">
        <v>34</v>
      </c>
      <c r="B49" s="18" t="s">
        <v>150</v>
      </c>
      <c r="C49" s="19" t="s">
        <v>40</v>
      </c>
      <c r="D49" s="20"/>
      <c r="E49" s="20"/>
      <c r="F49" s="20"/>
      <c r="G49" s="20"/>
      <c r="H49" s="23"/>
      <c r="I49" s="23"/>
      <c r="J49" s="23">
        <f t="shared" si="0"/>
        <v>0</v>
      </c>
      <c r="K49" s="100"/>
      <c r="L49" s="100">
        <f t="shared" si="1"/>
        <v>0</v>
      </c>
      <c r="M49" s="138"/>
      <c r="N49" s="138">
        <f t="shared" si="2"/>
        <v>0</v>
      </c>
      <c r="O49" s="151"/>
      <c r="P49" s="151">
        <f t="shared" si="3"/>
        <v>0</v>
      </c>
      <c r="Q49" s="177"/>
      <c r="R49" s="177">
        <f t="shared" si="4"/>
        <v>0</v>
      </c>
      <c r="S49" s="202"/>
      <c r="T49" s="202">
        <f t="shared" si="5"/>
        <v>0</v>
      </c>
      <c r="U49" s="215"/>
      <c r="V49" s="215">
        <f t="shared" si="6"/>
        <v>0</v>
      </c>
      <c r="W49" s="146"/>
      <c r="X49" s="146">
        <f t="shared" si="7"/>
        <v>0</v>
      </c>
      <c r="Y49" s="234"/>
      <c r="Z49" s="234">
        <f t="shared" si="8"/>
        <v>0</v>
      </c>
      <c r="AA49" s="245"/>
      <c r="AB49" s="245">
        <f t="shared" si="9"/>
        <v>0</v>
      </c>
      <c r="AC49" s="259"/>
      <c r="AD49" s="259">
        <f t="shared" si="10"/>
        <v>0</v>
      </c>
      <c r="AE49" s="273"/>
      <c r="AF49" s="273">
        <f t="shared" si="11"/>
        <v>0</v>
      </c>
      <c r="AG49" s="287"/>
      <c r="AH49" s="287">
        <f t="shared" si="12"/>
        <v>0</v>
      </c>
      <c r="AI49" s="297"/>
      <c r="AJ49" s="297">
        <f t="shared" si="13"/>
        <v>0</v>
      </c>
      <c r="AK49" s="312"/>
      <c r="AL49" s="312">
        <f t="shared" si="14"/>
        <v>0</v>
      </c>
      <c r="AM49" s="15"/>
      <c r="AN49" s="15">
        <f t="shared" si="15"/>
        <v>0</v>
      </c>
      <c r="AO49" s="24">
        <f t="shared" si="16"/>
        <v>0</v>
      </c>
      <c r="AP49" s="15">
        <f t="shared" si="16"/>
        <v>0</v>
      </c>
      <c r="AQ49" s="23">
        <f t="shared" si="17"/>
        <v>0</v>
      </c>
      <c r="AR49" s="23">
        <f t="shared" si="18"/>
        <v>0</v>
      </c>
      <c r="AS49" s="20"/>
    </row>
    <row r="50" spans="1:45" ht="42" x14ac:dyDescent="0.35">
      <c r="A50" s="17">
        <v>35</v>
      </c>
      <c r="B50" s="18" t="s">
        <v>151</v>
      </c>
      <c r="C50" s="19" t="s">
        <v>40</v>
      </c>
      <c r="D50" s="20"/>
      <c r="E50" s="20"/>
      <c r="F50" s="20"/>
      <c r="G50" s="20"/>
      <c r="H50" s="23"/>
      <c r="I50" s="23"/>
      <c r="J50" s="23">
        <f t="shared" si="0"/>
        <v>0</v>
      </c>
      <c r="K50" s="100"/>
      <c r="L50" s="100">
        <f t="shared" si="1"/>
        <v>0</v>
      </c>
      <c r="M50" s="138"/>
      <c r="N50" s="138">
        <f t="shared" si="2"/>
        <v>0</v>
      </c>
      <c r="O50" s="151"/>
      <c r="P50" s="151">
        <f t="shared" si="3"/>
        <v>0</v>
      </c>
      <c r="Q50" s="177"/>
      <c r="R50" s="177">
        <f t="shared" si="4"/>
        <v>0</v>
      </c>
      <c r="S50" s="202"/>
      <c r="T50" s="202">
        <f t="shared" si="5"/>
        <v>0</v>
      </c>
      <c r="U50" s="215"/>
      <c r="V50" s="215">
        <f t="shared" si="6"/>
        <v>0</v>
      </c>
      <c r="W50" s="146"/>
      <c r="X50" s="146">
        <f t="shared" si="7"/>
        <v>0</v>
      </c>
      <c r="Y50" s="234"/>
      <c r="Z50" s="234">
        <f t="shared" si="8"/>
        <v>0</v>
      </c>
      <c r="AA50" s="245"/>
      <c r="AB50" s="245">
        <f t="shared" si="9"/>
        <v>0</v>
      </c>
      <c r="AC50" s="259"/>
      <c r="AD50" s="259">
        <f t="shared" si="10"/>
        <v>0</v>
      </c>
      <c r="AE50" s="273"/>
      <c r="AF50" s="273">
        <f t="shared" si="11"/>
        <v>0</v>
      </c>
      <c r="AG50" s="287"/>
      <c r="AH50" s="287">
        <f t="shared" si="12"/>
        <v>0</v>
      </c>
      <c r="AI50" s="297"/>
      <c r="AJ50" s="297">
        <f t="shared" si="13"/>
        <v>0</v>
      </c>
      <c r="AK50" s="312"/>
      <c r="AL50" s="312">
        <f t="shared" si="14"/>
        <v>0</v>
      </c>
      <c r="AM50" s="15"/>
      <c r="AN50" s="15">
        <f t="shared" si="15"/>
        <v>0</v>
      </c>
      <c r="AO50" s="24">
        <f t="shared" si="16"/>
        <v>0</v>
      </c>
      <c r="AP50" s="15">
        <f t="shared" si="16"/>
        <v>0</v>
      </c>
      <c r="AQ50" s="23">
        <f t="shared" si="17"/>
        <v>0</v>
      </c>
      <c r="AR50" s="23">
        <f t="shared" si="18"/>
        <v>0</v>
      </c>
      <c r="AS50" s="20"/>
    </row>
    <row r="51" spans="1:45" x14ac:dyDescent="0.35">
      <c r="A51" s="17">
        <v>36</v>
      </c>
      <c r="B51" s="18" t="s">
        <v>152</v>
      </c>
      <c r="C51" s="19" t="s">
        <v>40</v>
      </c>
      <c r="D51" s="20"/>
      <c r="E51" s="20"/>
      <c r="F51" s="20"/>
      <c r="G51" s="20"/>
      <c r="H51" s="23"/>
      <c r="I51" s="23"/>
      <c r="J51" s="23">
        <f t="shared" si="0"/>
        <v>0</v>
      </c>
      <c r="K51" s="100"/>
      <c r="L51" s="100">
        <f t="shared" si="1"/>
        <v>0</v>
      </c>
      <c r="M51" s="138"/>
      <c r="N51" s="138">
        <f t="shared" si="2"/>
        <v>0</v>
      </c>
      <c r="O51" s="151"/>
      <c r="P51" s="151">
        <f t="shared" si="3"/>
        <v>0</v>
      </c>
      <c r="Q51" s="177"/>
      <c r="R51" s="177">
        <f t="shared" si="4"/>
        <v>0</v>
      </c>
      <c r="S51" s="202"/>
      <c r="T51" s="202">
        <f t="shared" si="5"/>
        <v>0</v>
      </c>
      <c r="U51" s="215"/>
      <c r="V51" s="215">
        <f t="shared" si="6"/>
        <v>0</v>
      </c>
      <c r="W51" s="146"/>
      <c r="X51" s="146">
        <f t="shared" si="7"/>
        <v>0</v>
      </c>
      <c r="Y51" s="234"/>
      <c r="Z51" s="234">
        <f t="shared" si="8"/>
        <v>0</v>
      </c>
      <c r="AA51" s="245"/>
      <c r="AB51" s="245">
        <f t="shared" si="9"/>
        <v>0</v>
      </c>
      <c r="AC51" s="259"/>
      <c r="AD51" s="259">
        <f t="shared" si="10"/>
        <v>0</v>
      </c>
      <c r="AE51" s="273"/>
      <c r="AF51" s="273">
        <f t="shared" si="11"/>
        <v>0</v>
      </c>
      <c r="AG51" s="287"/>
      <c r="AH51" s="287">
        <f t="shared" si="12"/>
        <v>0</v>
      </c>
      <c r="AI51" s="297"/>
      <c r="AJ51" s="297">
        <f t="shared" si="13"/>
        <v>0</v>
      </c>
      <c r="AK51" s="312"/>
      <c r="AL51" s="312">
        <f t="shared" si="14"/>
        <v>0</v>
      </c>
      <c r="AM51" s="15"/>
      <c r="AN51" s="15">
        <f t="shared" si="15"/>
        <v>0</v>
      </c>
      <c r="AO51" s="24">
        <f t="shared" si="16"/>
        <v>0</v>
      </c>
      <c r="AP51" s="15">
        <f t="shared" si="16"/>
        <v>0</v>
      </c>
      <c r="AQ51" s="23">
        <f t="shared" si="17"/>
        <v>0</v>
      </c>
      <c r="AR51" s="23">
        <f t="shared" si="18"/>
        <v>0</v>
      </c>
      <c r="AS51" s="20"/>
    </row>
    <row r="52" spans="1:45" x14ac:dyDescent="0.35">
      <c r="A52" s="17">
        <v>37</v>
      </c>
      <c r="B52" s="18" t="s">
        <v>153</v>
      </c>
      <c r="C52" s="19" t="s">
        <v>40</v>
      </c>
      <c r="D52" s="20"/>
      <c r="E52" s="20"/>
      <c r="F52" s="20"/>
      <c r="G52" s="20"/>
      <c r="H52" s="23"/>
      <c r="I52" s="23"/>
      <c r="J52" s="23">
        <f t="shared" si="0"/>
        <v>0</v>
      </c>
      <c r="K52" s="100"/>
      <c r="L52" s="100">
        <f t="shared" si="1"/>
        <v>0</v>
      </c>
      <c r="M52" s="138"/>
      <c r="N52" s="138">
        <f t="shared" si="2"/>
        <v>0</v>
      </c>
      <c r="O52" s="151"/>
      <c r="P52" s="151">
        <f t="shared" si="3"/>
        <v>0</v>
      </c>
      <c r="Q52" s="177"/>
      <c r="R52" s="177">
        <f t="shared" si="4"/>
        <v>0</v>
      </c>
      <c r="S52" s="202"/>
      <c r="T52" s="202">
        <f t="shared" si="5"/>
        <v>0</v>
      </c>
      <c r="U52" s="215"/>
      <c r="V52" s="215">
        <f t="shared" si="6"/>
        <v>0</v>
      </c>
      <c r="W52" s="146"/>
      <c r="X52" s="146">
        <f t="shared" si="7"/>
        <v>0</v>
      </c>
      <c r="Y52" s="234"/>
      <c r="Z52" s="234">
        <f t="shared" si="8"/>
        <v>0</v>
      </c>
      <c r="AA52" s="245"/>
      <c r="AB52" s="245">
        <f t="shared" si="9"/>
        <v>0</v>
      </c>
      <c r="AC52" s="259"/>
      <c r="AD52" s="259">
        <f t="shared" si="10"/>
        <v>0</v>
      </c>
      <c r="AE52" s="273"/>
      <c r="AF52" s="273">
        <f t="shared" si="11"/>
        <v>0</v>
      </c>
      <c r="AG52" s="287"/>
      <c r="AH52" s="287">
        <f t="shared" si="12"/>
        <v>0</v>
      </c>
      <c r="AI52" s="297"/>
      <c r="AJ52" s="297">
        <f t="shared" si="13"/>
        <v>0</v>
      </c>
      <c r="AK52" s="312"/>
      <c r="AL52" s="312">
        <f t="shared" si="14"/>
        <v>0</v>
      </c>
      <c r="AM52" s="15"/>
      <c r="AN52" s="15">
        <f t="shared" si="15"/>
        <v>0</v>
      </c>
      <c r="AO52" s="24">
        <f t="shared" si="16"/>
        <v>0</v>
      </c>
      <c r="AP52" s="15">
        <f t="shared" si="16"/>
        <v>0</v>
      </c>
      <c r="AQ52" s="23">
        <f t="shared" si="17"/>
        <v>0</v>
      </c>
      <c r="AR52" s="23">
        <f t="shared" si="18"/>
        <v>0</v>
      </c>
      <c r="AS52" s="20"/>
    </row>
    <row r="53" spans="1:45" ht="42" x14ac:dyDescent="0.35">
      <c r="A53" s="17">
        <v>38</v>
      </c>
      <c r="B53" s="18" t="s">
        <v>154</v>
      </c>
      <c r="C53" s="19" t="s">
        <v>40</v>
      </c>
      <c r="D53" s="20"/>
      <c r="E53" s="20"/>
      <c r="F53" s="20"/>
      <c r="G53" s="20"/>
      <c r="H53" s="23"/>
      <c r="I53" s="23"/>
      <c r="J53" s="23">
        <f t="shared" si="0"/>
        <v>0</v>
      </c>
      <c r="K53" s="100"/>
      <c r="L53" s="100">
        <f t="shared" si="1"/>
        <v>0</v>
      </c>
      <c r="M53" s="138"/>
      <c r="N53" s="138">
        <f t="shared" si="2"/>
        <v>0</v>
      </c>
      <c r="O53" s="151"/>
      <c r="P53" s="151">
        <f t="shared" si="3"/>
        <v>0</v>
      </c>
      <c r="Q53" s="177"/>
      <c r="R53" s="177">
        <f t="shared" si="4"/>
        <v>0</v>
      </c>
      <c r="S53" s="202"/>
      <c r="T53" s="202">
        <f t="shared" si="5"/>
        <v>0</v>
      </c>
      <c r="U53" s="215"/>
      <c r="V53" s="215">
        <f t="shared" si="6"/>
        <v>0</v>
      </c>
      <c r="W53" s="146"/>
      <c r="X53" s="146">
        <f t="shared" si="7"/>
        <v>0</v>
      </c>
      <c r="Y53" s="234"/>
      <c r="Z53" s="234">
        <f t="shared" si="8"/>
        <v>0</v>
      </c>
      <c r="AA53" s="245"/>
      <c r="AB53" s="245">
        <f t="shared" si="9"/>
        <v>0</v>
      </c>
      <c r="AC53" s="259"/>
      <c r="AD53" s="259">
        <f t="shared" si="10"/>
        <v>0</v>
      </c>
      <c r="AE53" s="273"/>
      <c r="AF53" s="273">
        <f t="shared" si="11"/>
        <v>0</v>
      </c>
      <c r="AG53" s="287"/>
      <c r="AH53" s="287">
        <f t="shared" si="12"/>
        <v>0</v>
      </c>
      <c r="AI53" s="297"/>
      <c r="AJ53" s="297">
        <f t="shared" si="13"/>
        <v>0</v>
      </c>
      <c r="AK53" s="312"/>
      <c r="AL53" s="312">
        <f t="shared" si="14"/>
        <v>0</v>
      </c>
      <c r="AM53" s="15"/>
      <c r="AN53" s="15">
        <f t="shared" si="15"/>
        <v>0</v>
      </c>
      <c r="AO53" s="24">
        <f t="shared" si="16"/>
        <v>0</v>
      </c>
      <c r="AP53" s="15">
        <f t="shared" si="16"/>
        <v>0</v>
      </c>
      <c r="AQ53" s="23">
        <f t="shared" si="17"/>
        <v>0</v>
      </c>
      <c r="AR53" s="23">
        <f t="shared" si="18"/>
        <v>0</v>
      </c>
      <c r="AS53" s="20"/>
    </row>
    <row r="54" spans="1:45" x14ac:dyDescent="0.35">
      <c r="A54" s="17">
        <v>39</v>
      </c>
      <c r="B54" s="18" t="s">
        <v>155</v>
      </c>
      <c r="C54" s="19" t="s">
        <v>40</v>
      </c>
      <c r="D54" s="20"/>
      <c r="E54" s="20"/>
      <c r="F54" s="20"/>
      <c r="G54" s="20"/>
      <c r="H54" s="23"/>
      <c r="I54" s="23"/>
      <c r="J54" s="23">
        <f t="shared" si="0"/>
        <v>0</v>
      </c>
      <c r="K54" s="100"/>
      <c r="L54" s="100">
        <f t="shared" si="1"/>
        <v>0</v>
      </c>
      <c r="M54" s="138"/>
      <c r="N54" s="138">
        <f t="shared" si="2"/>
        <v>0</v>
      </c>
      <c r="O54" s="151"/>
      <c r="P54" s="151">
        <f t="shared" si="3"/>
        <v>0</v>
      </c>
      <c r="Q54" s="177"/>
      <c r="R54" s="177">
        <f t="shared" si="4"/>
        <v>0</v>
      </c>
      <c r="S54" s="202"/>
      <c r="T54" s="202">
        <f t="shared" si="5"/>
        <v>0</v>
      </c>
      <c r="U54" s="215"/>
      <c r="V54" s="215">
        <f t="shared" si="6"/>
        <v>0</v>
      </c>
      <c r="W54" s="146"/>
      <c r="X54" s="146">
        <f t="shared" si="7"/>
        <v>0</v>
      </c>
      <c r="Y54" s="234"/>
      <c r="Z54" s="234">
        <f t="shared" si="8"/>
        <v>0</v>
      </c>
      <c r="AA54" s="245"/>
      <c r="AB54" s="245">
        <f t="shared" si="9"/>
        <v>0</v>
      </c>
      <c r="AC54" s="259"/>
      <c r="AD54" s="259">
        <f t="shared" si="10"/>
        <v>0</v>
      </c>
      <c r="AE54" s="273"/>
      <c r="AF54" s="273">
        <f t="shared" si="11"/>
        <v>0</v>
      </c>
      <c r="AG54" s="287"/>
      <c r="AH54" s="287">
        <f t="shared" si="12"/>
        <v>0</v>
      </c>
      <c r="AI54" s="297"/>
      <c r="AJ54" s="297">
        <f t="shared" si="13"/>
        <v>0</v>
      </c>
      <c r="AK54" s="312"/>
      <c r="AL54" s="312">
        <f t="shared" si="14"/>
        <v>0</v>
      </c>
      <c r="AM54" s="15"/>
      <c r="AN54" s="15">
        <f t="shared" si="15"/>
        <v>0</v>
      </c>
      <c r="AO54" s="24">
        <f t="shared" si="16"/>
        <v>0</v>
      </c>
      <c r="AP54" s="15">
        <f t="shared" si="16"/>
        <v>0</v>
      </c>
      <c r="AQ54" s="23">
        <f t="shared" si="17"/>
        <v>0</v>
      </c>
      <c r="AR54" s="23">
        <f t="shared" si="18"/>
        <v>0</v>
      </c>
      <c r="AS54" s="20"/>
    </row>
    <row r="55" spans="1:45" x14ac:dyDescent="0.35">
      <c r="A55" s="17">
        <v>40</v>
      </c>
      <c r="B55" s="18" t="s">
        <v>156</v>
      </c>
      <c r="C55" s="19" t="s">
        <v>40</v>
      </c>
      <c r="D55" s="20"/>
      <c r="E55" s="20"/>
      <c r="F55" s="20"/>
      <c r="G55" s="20"/>
      <c r="H55" s="23"/>
      <c r="I55" s="23"/>
      <c r="J55" s="23">
        <f t="shared" si="0"/>
        <v>0</v>
      </c>
      <c r="K55" s="100"/>
      <c r="L55" s="100">
        <f t="shared" si="1"/>
        <v>0</v>
      </c>
      <c r="M55" s="138"/>
      <c r="N55" s="138">
        <f t="shared" si="2"/>
        <v>0</v>
      </c>
      <c r="O55" s="151"/>
      <c r="P55" s="151">
        <f t="shared" si="3"/>
        <v>0</v>
      </c>
      <c r="Q55" s="177"/>
      <c r="R55" s="177">
        <f t="shared" si="4"/>
        <v>0</v>
      </c>
      <c r="S55" s="202"/>
      <c r="T55" s="202">
        <f t="shared" si="5"/>
        <v>0</v>
      </c>
      <c r="U55" s="215"/>
      <c r="V55" s="215">
        <f t="shared" si="6"/>
        <v>0</v>
      </c>
      <c r="W55" s="146"/>
      <c r="X55" s="146">
        <f t="shared" si="7"/>
        <v>0</v>
      </c>
      <c r="Y55" s="234"/>
      <c r="Z55" s="234">
        <f t="shared" si="8"/>
        <v>0</v>
      </c>
      <c r="AA55" s="245"/>
      <c r="AB55" s="245">
        <f t="shared" si="9"/>
        <v>0</v>
      </c>
      <c r="AC55" s="259"/>
      <c r="AD55" s="259">
        <f t="shared" si="10"/>
        <v>0</v>
      </c>
      <c r="AE55" s="273"/>
      <c r="AF55" s="273">
        <f t="shared" si="11"/>
        <v>0</v>
      </c>
      <c r="AG55" s="287"/>
      <c r="AH55" s="287">
        <f t="shared" si="12"/>
        <v>0</v>
      </c>
      <c r="AI55" s="297"/>
      <c r="AJ55" s="297">
        <f t="shared" si="13"/>
        <v>0</v>
      </c>
      <c r="AK55" s="312"/>
      <c r="AL55" s="312">
        <f t="shared" si="14"/>
        <v>0</v>
      </c>
      <c r="AM55" s="15"/>
      <c r="AN55" s="15">
        <f t="shared" si="15"/>
        <v>0</v>
      </c>
      <c r="AO55" s="24">
        <f t="shared" si="16"/>
        <v>0</v>
      </c>
      <c r="AP55" s="15">
        <f t="shared" si="16"/>
        <v>0</v>
      </c>
      <c r="AQ55" s="23">
        <f t="shared" si="17"/>
        <v>0</v>
      </c>
      <c r="AR55" s="23">
        <f t="shared" si="18"/>
        <v>0</v>
      </c>
      <c r="AS55" s="20"/>
    </row>
    <row r="56" spans="1:45" x14ac:dyDescent="0.35">
      <c r="A56" s="17">
        <v>41</v>
      </c>
      <c r="B56" s="18" t="s">
        <v>157</v>
      </c>
      <c r="C56" s="19" t="s">
        <v>40</v>
      </c>
      <c r="D56" s="20"/>
      <c r="E56" s="20"/>
      <c r="F56" s="20"/>
      <c r="G56" s="20"/>
      <c r="H56" s="23"/>
      <c r="I56" s="23"/>
      <c r="J56" s="23">
        <f t="shared" si="0"/>
        <v>0</v>
      </c>
      <c r="K56" s="100"/>
      <c r="L56" s="100">
        <f t="shared" si="1"/>
        <v>0</v>
      </c>
      <c r="M56" s="138"/>
      <c r="N56" s="138">
        <f t="shared" si="2"/>
        <v>0</v>
      </c>
      <c r="O56" s="151"/>
      <c r="P56" s="151">
        <f t="shared" si="3"/>
        <v>0</v>
      </c>
      <c r="Q56" s="177"/>
      <c r="R56" s="177">
        <f t="shared" si="4"/>
        <v>0</v>
      </c>
      <c r="S56" s="202"/>
      <c r="T56" s="202">
        <f t="shared" si="5"/>
        <v>0</v>
      </c>
      <c r="U56" s="215"/>
      <c r="V56" s="215">
        <f t="shared" si="6"/>
        <v>0</v>
      </c>
      <c r="W56" s="146"/>
      <c r="X56" s="146">
        <f t="shared" si="7"/>
        <v>0</v>
      </c>
      <c r="Y56" s="234"/>
      <c r="Z56" s="234">
        <f t="shared" si="8"/>
        <v>0</v>
      </c>
      <c r="AA56" s="245"/>
      <c r="AB56" s="245">
        <f t="shared" si="9"/>
        <v>0</v>
      </c>
      <c r="AC56" s="259"/>
      <c r="AD56" s="259">
        <f t="shared" si="10"/>
        <v>0</v>
      </c>
      <c r="AE56" s="273"/>
      <c r="AF56" s="273">
        <f t="shared" si="11"/>
        <v>0</v>
      </c>
      <c r="AG56" s="287"/>
      <c r="AH56" s="287">
        <f t="shared" si="12"/>
        <v>0</v>
      </c>
      <c r="AI56" s="297"/>
      <c r="AJ56" s="297">
        <f t="shared" si="13"/>
        <v>0</v>
      </c>
      <c r="AK56" s="312"/>
      <c r="AL56" s="312">
        <f t="shared" si="14"/>
        <v>0</v>
      </c>
      <c r="AM56" s="15"/>
      <c r="AN56" s="15">
        <f t="shared" si="15"/>
        <v>0</v>
      </c>
      <c r="AO56" s="24">
        <f t="shared" si="16"/>
        <v>0</v>
      </c>
      <c r="AP56" s="15">
        <f t="shared" si="16"/>
        <v>0</v>
      </c>
      <c r="AQ56" s="23">
        <f t="shared" si="17"/>
        <v>0</v>
      </c>
      <c r="AR56" s="23">
        <f t="shared" si="18"/>
        <v>0</v>
      </c>
      <c r="AS56" s="20"/>
    </row>
    <row r="57" spans="1:45" x14ac:dyDescent="0.35">
      <c r="A57" s="17">
        <v>42</v>
      </c>
      <c r="B57" s="18" t="s">
        <v>158</v>
      </c>
      <c r="C57" s="19" t="s">
        <v>40</v>
      </c>
      <c r="D57" s="20"/>
      <c r="E57" s="20"/>
      <c r="F57" s="20"/>
      <c r="G57" s="20"/>
      <c r="H57" s="23"/>
      <c r="I57" s="23"/>
      <c r="J57" s="23">
        <f t="shared" si="0"/>
        <v>0</v>
      </c>
      <c r="K57" s="100"/>
      <c r="L57" s="100">
        <f t="shared" si="1"/>
        <v>0</v>
      </c>
      <c r="M57" s="138"/>
      <c r="N57" s="138">
        <f t="shared" si="2"/>
        <v>0</v>
      </c>
      <c r="O57" s="151"/>
      <c r="P57" s="151">
        <f t="shared" si="3"/>
        <v>0</v>
      </c>
      <c r="Q57" s="177"/>
      <c r="R57" s="177">
        <f t="shared" si="4"/>
        <v>0</v>
      </c>
      <c r="S57" s="202"/>
      <c r="T57" s="202">
        <f t="shared" si="5"/>
        <v>0</v>
      </c>
      <c r="U57" s="215"/>
      <c r="V57" s="215">
        <f t="shared" si="6"/>
        <v>0</v>
      </c>
      <c r="W57" s="146"/>
      <c r="X57" s="146">
        <f t="shared" si="7"/>
        <v>0</v>
      </c>
      <c r="Y57" s="234"/>
      <c r="Z57" s="234">
        <f t="shared" si="8"/>
        <v>0</v>
      </c>
      <c r="AA57" s="245"/>
      <c r="AB57" s="245">
        <f t="shared" si="9"/>
        <v>0</v>
      </c>
      <c r="AC57" s="259"/>
      <c r="AD57" s="259">
        <f t="shared" si="10"/>
        <v>0</v>
      </c>
      <c r="AE57" s="273"/>
      <c r="AF57" s="273">
        <f t="shared" si="11"/>
        <v>0</v>
      </c>
      <c r="AG57" s="287"/>
      <c r="AH57" s="287">
        <f t="shared" si="12"/>
        <v>0</v>
      </c>
      <c r="AI57" s="297"/>
      <c r="AJ57" s="297">
        <f t="shared" si="13"/>
        <v>0</v>
      </c>
      <c r="AK57" s="312"/>
      <c r="AL57" s="312">
        <f t="shared" si="14"/>
        <v>0</v>
      </c>
      <c r="AM57" s="15"/>
      <c r="AN57" s="15">
        <f t="shared" si="15"/>
        <v>0</v>
      </c>
      <c r="AO57" s="24">
        <f t="shared" si="16"/>
        <v>0</v>
      </c>
      <c r="AP57" s="15">
        <f t="shared" si="16"/>
        <v>0</v>
      </c>
      <c r="AQ57" s="23">
        <f t="shared" si="17"/>
        <v>0</v>
      </c>
      <c r="AR57" s="23">
        <f t="shared" si="18"/>
        <v>0</v>
      </c>
      <c r="AS57" s="20"/>
    </row>
    <row r="58" spans="1:45" x14ac:dyDescent="0.35">
      <c r="A58" s="17">
        <v>43</v>
      </c>
      <c r="B58" s="18" t="s">
        <v>159</v>
      </c>
      <c r="C58" s="19" t="s">
        <v>40</v>
      </c>
      <c r="D58" s="20"/>
      <c r="E58" s="20"/>
      <c r="F58" s="20"/>
      <c r="G58" s="20"/>
      <c r="H58" s="23"/>
      <c r="I58" s="23"/>
      <c r="J58" s="23">
        <f t="shared" si="0"/>
        <v>0</v>
      </c>
      <c r="K58" s="100"/>
      <c r="L58" s="100">
        <f t="shared" si="1"/>
        <v>0</v>
      </c>
      <c r="M58" s="138"/>
      <c r="N58" s="138">
        <f t="shared" si="2"/>
        <v>0</v>
      </c>
      <c r="O58" s="151"/>
      <c r="P58" s="151">
        <f t="shared" si="3"/>
        <v>0</v>
      </c>
      <c r="Q58" s="177"/>
      <c r="R58" s="177">
        <f t="shared" si="4"/>
        <v>0</v>
      </c>
      <c r="S58" s="202"/>
      <c r="T58" s="202">
        <f t="shared" si="5"/>
        <v>0</v>
      </c>
      <c r="U58" s="215"/>
      <c r="V58" s="215">
        <f t="shared" si="6"/>
        <v>0</v>
      </c>
      <c r="W58" s="146"/>
      <c r="X58" s="146">
        <f t="shared" si="7"/>
        <v>0</v>
      </c>
      <c r="Y58" s="234"/>
      <c r="Z58" s="234">
        <f t="shared" si="8"/>
        <v>0</v>
      </c>
      <c r="AA58" s="245"/>
      <c r="AB58" s="245">
        <f t="shared" si="9"/>
        <v>0</v>
      </c>
      <c r="AC58" s="259"/>
      <c r="AD58" s="259">
        <f t="shared" si="10"/>
        <v>0</v>
      </c>
      <c r="AE58" s="273"/>
      <c r="AF58" s="273">
        <f t="shared" si="11"/>
        <v>0</v>
      </c>
      <c r="AG58" s="287"/>
      <c r="AH58" s="287">
        <f t="shared" si="12"/>
        <v>0</v>
      </c>
      <c r="AI58" s="297"/>
      <c r="AJ58" s="297">
        <f t="shared" si="13"/>
        <v>0</v>
      </c>
      <c r="AK58" s="312"/>
      <c r="AL58" s="312">
        <f t="shared" si="14"/>
        <v>0</v>
      </c>
      <c r="AM58" s="15"/>
      <c r="AN58" s="15">
        <f t="shared" si="15"/>
        <v>0</v>
      </c>
      <c r="AO58" s="24">
        <f t="shared" si="16"/>
        <v>0</v>
      </c>
      <c r="AP58" s="15">
        <f t="shared" si="16"/>
        <v>0</v>
      </c>
      <c r="AQ58" s="23">
        <f t="shared" si="17"/>
        <v>0</v>
      </c>
      <c r="AR58" s="23">
        <f t="shared" si="18"/>
        <v>0</v>
      </c>
      <c r="AS58" s="20"/>
    </row>
    <row r="59" spans="1:45" x14ac:dyDescent="0.35">
      <c r="A59" s="19"/>
      <c r="B59" s="18"/>
      <c r="C59" s="19"/>
      <c r="D59" s="25"/>
      <c r="E59" s="25"/>
      <c r="F59" s="25"/>
      <c r="G59" s="25"/>
      <c r="H59" s="23"/>
      <c r="I59" s="23">
        <v>690</v>
      </c>
      <c r="J59" s="23">
        <f t="shared" si="0"/>
        <v>0</v>
      </c>
      <c r="K59" s="100"/>
      <c r="L59" s="100">
        <f t="shared" si="1"/>
        <v>0</v>
      </c>
      <c r="M59" s="138"/>
      <c r="N59" s="138">
        <f t="shared" si="2"/>
        <v>0</v>
      </c>
      <c r="O59" s="151"/>
      <c r="P59" s="151">
        <f t="shared" si="3"/>
        <v>0</v>
      </c>
      <c r="Q59" s="177"/>
      <c r="R59" s="177">
        <f t="shared" si="4"/>
        <v>0</v>
      </c>
      <c r="S59" s="202"/>
      <c r="T59" s="202">
        <f t="shared" si="5"/>
        <v>0</v>
      </c>
      <c r="U59" s="215"/>
      <c r="V59" s="215">
        <f t="shared" si="6"/>
        <v>0</v>
      </c>
      <c r="W59" s="146"/>
      <c r="X59" s="146">
        <f t="shared" si="7"/>
        <v>0</v>
      </c>
      <c r="Y59" s="234"/>
      <c r="Z59" s="234">
        <f t="shared" si="8"/>
        <v>0</v>
      </c>
      <c r="AA59" s="245"/>
      <c r="AB59" s="245">
        <f t="shared" si="9"/>
        <v>0</v>
      </c>
      <c r="AC59" s="259"/>
      <c r="AD59" s="259">
        <f t="shared" si="10"/>
        <v>0</v>
      </c>
      <c r="AE59" s="273"/>
      <c r="AF59" s="273">
        <f t="shared" si="11"/>
        <v>0</v>
      </c>
      <c r="AG59" s="287"/>
      <c r="AH59" s="287">
        <f t="shared" si="12"/>
        <v>0</v>
      </c>
      <c r="AI59" s="297"/>
      <c r="AJ59" s="297">
        <f t="shared" si="13"/>
        <v>0</v>
      </c>
      <c r="AK59" s="312"/>
      <c r="AL59" s="312">
        <f t="shared" si="14"/>
        <v>0</v>
      </c>
      <c r="AM59" s="15"/>
      <c r="AN59" s="15">
        <f t="shared" si="15"/>
        <v>0</v>
      </c>
      <c r="AO59" s="24">
        <f t="shared" si="16"/>
        <v>0</v>
      </c>
      <c r="AP59" s="15">
        <f t="shared" si="16"/>
        <v>0</v>
      </c>
      <c r="AQ59" s="23">
        <f t="shared" si="17"/>
        <v>0</v>
      </c>
      <c r="AR59" s="23">
        <f t="shared" si="18"/>
        <v>0</v>
      </c>
      <c r="AS59" s="20"/>
    </row>
    <row r="60" spans="1:45" x14ac:dyDescent="0.35">
      <c r="A60" s="17">
        <v>44</v>
      </c>
      <c r="B60" s="18" t="s">
        <v>160</v>
      </c>
      <c r="C60" s="19" t="s">
        <v>40</v>
      </c>
      <c r="D60" s="20"/>
      <c r="E60" s="20"/>
      <c r="F60" s="20"/>
      <c r="G60" s="20"/>
      <c r="H60" s="23"/>
      <c r="I60" s="23"/>
      <c r="J60" s="23">
        <f t="shared" si="0"/>
        <v>0</v>
      </c>
      <c r="K60" s="100"/>
      <c r="L60" s="100">
        <f t="shared" si="1"/>
        <v>0</v>
      </c>
      <c r="M60" s="138"/>
      <c r="N60" s="138">
        <f t="shared" si="2"/>
        <v>0</v>
      </c>
      <c r="O60" s="151"/>
      <c r="P60" s="151">
        <f t="shared" si="3"/>
        <v>0</v>
      </c>
      <c r="Q60" s="177"/>
      <c r="R60" s="177">
        <f t="shared" si="4"/>
        <v>0</v>
      </c>
      <c r="S60" s="202"/>
      <c r="T60" s="202">
        <f t="shared" si="5"/>
        <v>0</v>
      </c>
      <c r="U60" s="215"/>
      <c r="V60" s="215">
        <f t="shared" si="6"/>
        <v>0</v>
      </c>
      <c r="W60" s="146"/>
      <c r="X60" s="146">
        <f t="shared" si="7"/>
        <v>0</v>
      </c>
      <c r="Y60" s="234"/>
      <c r="Z60" s="234">
        <f t="shared" si="8"/>
        <v>0</v>
      </c>
      <c r="AA60" s="245"/>
      <c r="AB60" s="245">
        <f t="shared" si="9"/>
        <v>0</v>
      </c>
      <c r="AC60" s="259"/>
      <c r="AD60" s="259">
        <f t="shared" si="10"/>
        <v>0</v>
      </c>
      <c r="AE60" s="273"/>
      <c r="AF60" s="273">
        <f t="shared" si="11"/>
        <v>0</v>
      </c>
      <c r="AG60" s="287"/>
      <c r="AH60" s="287">
        <f t="shared" si="12"/>
        <v>0</v>
      </c>
      <c r="AI60" s="297"/>
      <c r="AJ60" s="297">
        <f t="shared" si="13"/>
        <v>0</v>
      </c>
      <c r="AK60" s="312"/>
      <c r="AL60" s="312">
        <f t="shared" si="14"/>
        <v>0</v>
      </c>
      <c r="AM60" s="15"/>
      <c r="AN60" s="15">
        <f t="shared" si="15"/>
        <v>0</v>
      </c>
      <c r="AO60" s="24">
        <f t="shared" si="16"/>
        <v>0</v>
      </c>
      <c r="AP60" s="15">
        <f t="shared" si="16"/>
        <v>0</v>
      </c>
      <c r="AQ60" s="23">
        <f t="shared" si="17"/>
        <v>0</v>
      </c>
      <c r="AR60" s="23">
        <f t="shared" si="18"/>
        <v>0</v>
      </c>
      <c r="AS60" s="20"/>
    </row>
    <row r="61" spans="1:45" x14ac:dyDescent="0.35">
      <c r="A61" s="19"/>
      <c r="B61" s="18"/>
      <c r="C61" s="19"/>
      <c r="D61" s="25"/>
      <c r="E61" s="25"/>
      <c r="F61" s="25"/>
      <c r="G61" s="25"/>
      <c r="H61" s="23"/>
      <c r="I61" s="23">
        <v>690</v>
      </c>
      <c r="J61" s="23">
        <f t="shared" si="0"/>
        <v>0</v>
      </c>
      <c r="K61" s="100"/>
      <c r="L61" s="100">
        <f t="shared" si="1"/>
        <v>0</v>
      </c>
      <c r="M61" s="138"/>
      <c r="N61" s="138">
        <f t="shared" si="2"/>
        <v>0</v>
      </c>
      <c r="O61" s="151"/>
      <c r="P61" s="151">
        <f t="shared" si="3"/>
        <v>0</v>
      </c>
      <c r="Q61" s="177"/>
      <c r="R61" s="177">
        <f t="shared" si="4"/>
        <v>0</v>
      </c>
      <c r="S61" s="202"/>
      <c r="T61" s="202">
        <f t="shared" si="5"/>
        <v>0</v>
      </c>
      <c r="U61" s="215"/>
      <c r="V61" s="215">
        <f t="shared" si="6"/>
        <v>0</v>
      </c>
      <c r="W61" s="146"/>
      <c r="X61" s="146">
        <f t="shared" si="7"/>
        <v>0</v>
      </c>
      <c r="Y61" s="234"/>
      <c r="Z61" s="234">
        <f t="shared" si="8"/>
        <v>0</v>
      </c>
      <c r="AA61" s="245"/>
      <c r="AB61" s="245">
        <f t="shared" si="9"/>
        <v>0</v>
      </c>
      <c r="AC61" s="259"/>
      <c r="AD61" s="259">
        <f t="shared" si="10"/>
        <v>0</v>
      </c>
      <c r="AE61" s="273"/>
      <c r="AF61" s="273">
        <f t="shared" si="11"/>
        <v>0</v>
      </c>
      <c r="AG61" s="287"/>
      <c r="AH61" s="287">
        <f t="shared" si="12"/>
        <v>0</v>
      </c>
      <c r="AI61" s="297"/>
      <c r="AJ61" s="297">
        <f t="shared" si="13"/>
        <v>0</v>
      </c>
      <c r="AK61" s="312"/>
      <c r="AL61" s="312">
        <f t="shared" si="14"/>
        <v>0</v>
      </c>
      <c r="AM61" s="15">
        <v>0</v>
      </c>
      <c r="AN61" s="15">
        <f t="shared" si="15"/>
        <v>0</v>
      </c>
      <c r="AO61" s="24">
        <f t="shared" si="16"/>
        <v>0</v>
      </c>
      <c r="AP61" s="15">
        <f t="shared" si="16"/>
        <v>0</v>
      </c>
      <c r="AQ61" s="23">
        <f t="shared" si="17"/>
        <v>0</v>
      </c>
      <c r="AR61" s="23">
        <f t="shared" si="18"/>
        <v>0</v>
      </c>
      <c r="AS61" s="20"/>
    </row>
    <row r="62" spans="1:45" x14ac:dyDescent="0.35">
      <c r="A62" s="17">
        <v>45</v>
      </c>
      <c r="B62" s="18" t="s">
        <v>161</v>
      </c>
      <c r="C62" s="19" t="s">
        <v>40</v>
      </c>
      <c r="D62" s="20"/>
      <c r="E62" s="20"/>
      <c r="F62" s="20"/>
      <c r="G62" s="20"/>
      <c r="H62" s="23"/>
      <c r="I62" s="23"/>
      <c r="J62" s="23">
        <f t="shared" si="0"/>
        <v>0</v>
      </c>
      <c r="K62" s="100"/>
      <c r="L62" s="100">
        <f t="shared" si="1"/>
        <v>0</v>
      </c>
      <c r="M62" s="138"/>
      <c r="N62" s="138">
        <f t="shared" si="2"/>
        <v>0</v>
      </c>
      <c r="O62" s="151"/>
      <c r="P62" s="151">
        <f t="shared" si="3"/>
        <v>0</v>
      </c>
      <c r="Q62" s="177"/>
      <c r="R62" s="177">
        <f t="shared" si="4"/>
        <v>0</v>
      </c>
      <c r="S62" s="202"/>
      <c r="T62" s="202">
        <f t="shared" si="5"/>
        <v>0</v>
      </c>
      <c r="U62" s="215"/>
      <c r="V62" s="215">
        <f t="shared" si="6"/>
        <v>0</v>
      </c>
      <c r="W62" s="146"/>
      <c r="X62" s="146">
        <f t="shared" si="7"/>
        <v>0</v>
      </c>
      <c r="Y62" s="234"/>
      <c r="Z62" s="234">
        <f t="shared" si="8"/>
        <v>0</v>
      </c>
      <c r="AA62" s="245"/>
      <c r="AB62" s="245">
        <f t="shared" si="9"/>
        <v>0</v>
      </c>
      <c r="AC62" s="259"/>
      <c r="AD62" s="259">
        <f t="shared" si="10"/>
        <v>0</v>
      </c>
      <c r="AE62" s="273"/>
      <c r="AF62" s="273">
        <f t="shared" si="11"/>
        <v>0</v>
      </c>
      <c r="AG62" s="287"/>
      <c r="AH62" s="287">
        <f t="shared" si="12"/>
        <v>0</v>
      </c>
      <c r="AI62" s="297"/>
      <c r="AJ62" s="297">
        <f t="shared" si="13"/>
        <v>0</v>
      </c>
      <c r="AK62" s="312"/>
      <c r="AL62" s="312">
        <f t="shared" si="14"/>
        <v>0</v>
      </c>
      <c r="AM62" s="15"/>
      <c r="AN62" s="15">
        <f t="shared" si="15"/>
        <v>0</v>
      </c>
      <c r="AO62" s="24">
        <f t="shared" si="16"/>
        <v>0</v>
      </c>
      <c r="AP62" s="15">
        <f t="shared" si="16"/>
        <v>0</v>
      </c>
      <c r="AQ62" s="23">
        <f t="shared" si="17"/>
        <v>0</v>
      </c>
      <c r="AR62" s="23">
        <f t="shared" si="18"/>
        <v>0</v>
      </c>
      <c r="AS62" s="20"/>
    </row>
    <row r="63" spans="1:45" x14ac:dyDescent="0.35">
      <c r="A63" s="17">
        <v>46</v>
      </c>
      <c r="B63" s="18" t="s">
        <v>162</v>
      </c>
      <c r="C63" s="19" t="s">
        <v>40</v>
      </c>
      <c r="D63" s="20"/>
      <c r="E63" s="20"/>
      <c r="F63" s="20"/>
      <c r="G63" s="20"/>
      <c r="H63" s="23"/>
      <c r="I63" s="23"/>
      <c r="J63" s="23">
        <f t="shared" si="0"/>
        <v>0</v>
      </c>
      <c r="K63" s="100"/>
      <c r="L63" s="100">
        <f t="shared" si="1"/>
        <v>0</v>
      </c>
      <c r="M63" s="138"/>
      <c r="N63" s="138">
        <f t="shared" si="2"/>
        <v>0</v>
      </c>
      <c r="O63" s="151"/>
      <c r="P63" s="151">
        <f t="shared" si="3"/>
        <v>0</v>
      </c>
      <c r="Q63" s="177"/>
      <c r="R63" s="177">
        <f t="shared" si="4"/>
        <v>0</v>
      </c>
      <c r="S63" s="202"/>
      <c r="T63" s="202">
        <f t="shared" si="5"/>
        <v>0</v>
      </c>
      <c r="U63" s="215"/>
      <c r="V63" s="215">
        <f t="shared" si="6"/>
        <v>0</v>
      </c>
      <c r="W63" s="146"/>
      <c r="X63" s="146">
        <f t="shared" si="7"/>
        <v>0</v>
      </c>
      <c r="Y63" s="234"/>
      <c r="Z63" s="234">
        <f t="shared" si="8"/>
        <v>0</v>
      </c>
      <c r="AA63" s="245"/>
      <c r="AB63" s="245">
        <f t="shared" si="9"/>
        <v>0</v>
      </c>
      <c r="AC63" s="259"/>
      <c r="AD63" s="259">
        <f t="shared" si="10"/>
        <v>0</v>
      </c>
      <c r="AE63" s="273"/>
      <c r="AF63" s="273">
        <f t="shared" si="11"/>
        <v>0</v>
      </c>
      <c r="AG63" s="287"/>
      <c r="AH63" s="287">
        <f t="shared" si="12"/>
        <v>0</v>
      </c>
      <c r="AI63" s="297"/>
      <c r="AJ63" s="297">
        <f t="shared" si="13"/>
        <v>0</v>
      </c>
      <c r="AK63" s="312"/>
      <c r="AL63" s="312">
        <f t="shared" si="14"/>
        <v>0</v>
      </c>
      <c r="AM63" s="15"/>
      <c r="AN63" s="15">
        <f t="shared" si="15"/>
        <v>0</v>
      </c>
      <c r="AO63" s="24">
        <f t="shared" si="16"/>
        <v>0</v>
      </c>
      <c r="AP63" s="15">
        <f t="shared" si="16"/>
        <v>0</v>
      </c>
      <c r="AQ63" s="23">
        <f t="shared" si="17"/>
        <v>0</v>
      </c>
      <c r="AR63" s="23">
        <f t="shared" si="18"/>
        <v>0</v>
      </c>
      <c r="AS63" s="20"/>
    </row>
    <row r="64" spans="1:45" x14ac:dyDescent="0.35">
      <c r="A64" s="17">
        <v>47</v>
      </c>
      <c r="B64" s="18" t="s">
        <v>163</v>
      </c>
      <c r="C64" s="19" t="s">
        <v>40</v>
      </c>
      <c r="D64" s="20"/>
      <c r="E64" s="20"/>
      <c r="F64" s="20"/>
      <c r="G64" s="20"/>
      <c r="H64" s="23"/>
      <c r="I64" s="23"/>
      <c r="J64" s="23">
        <f t="shared" si="0"/>
        <v>0</v>
      </c>
      <c r="K64" s="100"/>
      <c r="L64" s="100">
        <f t="shared" si="1"/>
        <v>0</v>
      </c>
      <c r="M64" s="138"/>
      <c r="N64" s="138">
        <f t="shared" si="2"/>
        <v>0</v>
      </c>
      <c r="O64" s="151"/>
      <c r="P64" s="151">
        <f t="shared" si="3"/>
        <v>0</v>
      </c>
      <c r="Q64" s="177"/>
      <c r="R64" s="177">
        <f t="shared" si="4"/>
        <v>0</v>
      </c>
      <c r="S64" s="202"/>
      <c r="T64" s="202">
        <f t="shared" si="5"/>
        <v>0</v>
      </c>
      <c r="U64" s="215"/>
      <c r="V64" s="215">
        <f t="shared" si="6"/>
        <v>0</v>
      </c>
      <c r="W64" s="146"/>
      <c r="X64" s="146">
        <f t="shared" si="7"/>
        <v>0</v>
      </c>
      <c r="Y64" s="234"/>
      <c r="Z64" s="234">
        <f t="shared" si="8"/>
        <v>0</v>
      </c>
      <c r="AA64" s="245"/>
      <c r="AB64" s="245">
        <f t="shared" si="9"/>
        <v>0</v>
      </c>
      <c r="AC64" s="259"/>
      <c r="AD64" s="259">
        <f t="shared" si="10"/>
        <v>0</v>
      </c>
      <c r="AE64" s="273"/>
      <c r="AF64" s="273">
        <f t="shared" si="11"/>
        <v>0</v>
      </c>
      <c r="AG64" s="287"/>
      <c r="AH64" s="287">
        <f t="shared" si="12"/>
        <v>0</v>
      </c>
      <c r="AI64" s="297"/>
      <c r="AJ64" s="297">
        <f t="shared" si="13"/>
        <v>0</v>
      </c>
      <c r="AK64" s="312"/>
      <c r="AL64" s="312">
        <f t="shared" si="14"/>
        <v>0</v>
      </c>
      <c r="AM64" s="15"/>
      <c r="AN64" s="15">
        <f t="shared" si="15"/>
        <v>0</v>
      </c>
      <c r="AO64" s="24">
        <f t="shared" si="16"/>
        <v>0</v>
      </c>
      <c r="AP64" s="15">
        <f t="shared" si="16"/>
        <v>0</v>
      </c>
      <c r="AQ64" s="23">
        <f t="shared" si="17"/>
        <v>0</v>
      </c>
      <c r="AR64" s="23">
        <f t="shared" si="18"/>
        <v>0</v>
      </c>
      <c r="AS64" s="20"/>
    </row>
    <row r="65" spans="1:45" x14ac:dyDescent="0.35">
      <c r="A65" s="17">
        <v>48</v>
      </c>
      <c r="B65" s="18" t="s">
        <v>164</v>
      </c>
      <c r="C65" s="19" t="s">
        <v>40</v>
      </c>
      <c r="D65" s="20"/>
      <c r="E65" s="20"/>
      <c r="F65" s="20"/>
      <c r="G65" s="20"/>
      <c r="H65" s="23"/>
      <c r="I65" s="23"/>
      <c r="J65" s="23">
        <f t="shared" si="0"/>
        <v>0</v>
      </c>
      <c r="K65" s="100"/>
      <c r="L65" s="100">
        <f t="shared" si="1"/>
        <v>0</v>
      </c>
      <c r="M65" s="138"/>
      <c r="N65" s="138">
        <f t="shared" si="2"/>
        <v>0</v>
      </c>
      <c r="O65" s="151"/>
      <c r="P65" s="151">
        <f t="shared" si="3"/>
        <v>0</v>
      </c>
      <c r="Q65" s="177"/>
      <c r="R65" s="177">
        <f t="shared" si="4"/>
        <v>0</v>
      </c>
      <c r="S65" s="202"/>
      <c r="T65" s="202">
        <f t="shared" si="5"/>
        <v>0</v>
      </c>
      <c r="U65" s="215"/>
      <c r="V65" s="215">
        <f t="shared" si="6"/>
        <v>0</v>
      </c>
      <c r="W65" s="146"/>
      <c r="X65" s="146">
        <f t="shared" si="7"/>
        <v>0</v>
      </c>
      <c r="Y65" s="234"/>
      <c r="Z65" s="234">
        <f t="shared" si="8"/>
        <v>0</v>
      </c>
      <c r="AA65" s="245"/>
      <c r="AB65" s="245">
        <f t="shared" si="9"/>
        <v>0</v>
      </c>
      <c r="AC65" s="259"/>
      <c r="AD65" s="259">
        <f t="shared" si="10"/>
        <v>0</v>
      </c>
      <c r="AE65" s="273"/>
      <c r="AF65" s="273">
        <f t="shared" si="11"/>
        <v>0</v>
      </c>
      <c r="AG65" s="287"/>
      <c r="AH65" s="287">
        <f t="shared" si="12"/>
        <v>0</v>
      </c>
      <c r="AI65" s="297"/>
      <c r="AJ65" s="297">
        <f t="shared" si="13"/>
        <v>0</v>
      </c>
      <c r="AK65" s="312"/>
      <c r="AL65" s="312">
        <f t="shared" si="14"/>
        <v>0</v>
      </c>
      <c r="AM65" s="15"/>
      <c r="AN65" s="15">
        <f t="shared" si="15"/>
        <v>0</v>
      </c>
      <c r="AO65" s="24">
        <f t="shared" si="16"/>
        <v>0</v>
      </c>
      <c r="AP65" s="15">
        <f t="shared" si="16"/>
        <v>0</v>
      </c>
      <c r="AQ65" s="23">
        <f t="shared" si="17"/>
        <v>0</v>
      </c>
      <c r="AR65" s="23">
        <f t="shared" si="18"/>
        <v>0</v>
      </c>
      <c r="AS65" s="20"/>
    </row>
    <row r="66" spans="1:45" x14ac:dyDescent="0.35">
      <c r="A66" s="17">
        <v>49</v>
      </c>
      <c r="B66" s="18" t="s">
        <v>165</v>
      </c>
      <c r="C66" s="19" t="s">
        <v>40</v>
      </c>
      <c r="D66" s="20"/>
      <c r="E66" s="20"/>
      <c r="F66" s="20"/>
      <c r="G66" s="20"/>
      <c r="H66" s="23"/>
      <c r="I66" s="23"/>
      <c r="J66" s="23">
        <f t="shared" si="0"/>
        <v>0</v>
      </c>
      <c r="K66" s="100"/>
      <c r="L66" s="100">
        <f t="shared" si="1"/>
        <v>0</v>
      </c>
      <c r="M66" s="138"/>
      <c r="N66" s="138">
        <f t="shared" si="2"/>
        <v>0</v>
      </c>
      <c r="O66" s="151"/>
      <c r="P66" s="151">
        <f t="shared" si="3"/>
        <v>0</v>
      </c>
      <c r="Q66" s="177"/>
      <c r="R66" s="177">
        <f t="shared" si="4"/>
        <v>0</v>
      </c>
      <c r="S66" s="202"/>
      <c r="T66" s="202">
        <f t="shared" si="5"/>
        <v>0</v>
      </c>
      <c r="U66" s="215"/>
      <c r="V66" s="215">
        <f t="shared" si="6"/>
        <v>0</v>
      </c>
      <c r="W66" s="146"/>
      <c r="X66" s="146">
        <f t="shared" si="7"/>
        <v>0</v>
      </c>
      <c r="Y66" s="234"/>
      <c r="Z66" s="234">
        <f t="shared" si="8"/>
        <v>0</v>
      </c>
      <c r="AA66" s="245"/>
      <c r="AB66" s="245">
        <f t="shared" si="9"/>
        <v>0</v>
      </c>
      <c r="AC66" s="259"/>
      <c r="AD66" s="259">
        <f t="shared" si="10"/>
        <v>0</v>
      </c>
      <c r="AE66" s="273"/>
      <c r="AF66" s="273">
        <f t="shared" si="11"/>
        <v>0</v>
      </c>
      <c r="AG66" s="287"/>
      <c r="AH66" s="287">
        <f t="shared" si="12"/>
        <v>0</v>
      </c>
      <c r="AI66" s="297"/>
      <c r="AJ66" s="297">
        <f t="shared" si="13"/>
        <v>0</v>
      </c>
      <c r="AK66" s="312"/>
      <c r="AL66" s="312">
        <f t="shared" si="14"/>
        <v>0</v>
      </c>
      <c r="AM66" s="15"/>
      <c r="AN66" s="15">
        <f t="shared" si="15"/>
        <v>0</v>
      </c>
      <c r="AO66" s="24">
        <f t="shared" si="16"/>
        <v>0</v>
      </c>
      <c r="AP66" s="15">
        <f t="shared" si="16"/>
        <v>0</v>
      </c>
      <c r="AQ66" s="23">
        <f t="shared" si="17"/>
        <v>0</v>
      </c>
      <c r="AR66" s="23">
        <f t="shared" si="18"/>
        <v>0</v>
      </c>
      <c r="AS66" s="20"/>
    </row>
    <row r="67" spans="1:45" x14ac:dyDescent="0.35">
      <c r="A67" s="17">
        <v>50</v>
      </c>
      <c r="B67" s="18" t="s">
        <v>166</v>
      </c>
      <c r="C67" s="19" t="s">
        <v>40</v>
      </c>
      <c r="D67" s="20"/>
      <c r="E67" s="20"/>
      <c r="F67" s="20"/>
      <c r="G67" s="20"/>
      <c r="H67" s="23"/>
      <c r="I67" s="23"/>
      <c r="J67" s="23">
        <f t="shared" si="0"/>
        <v>0</v>
      </c>
      <c r="K67" s="100"/>
      <c r="L67" s="100">
        <f t="shared" si="1"/>
        <v>0</v>
      </c>
      <c r="M67" s="138"/>
      <c r="N67" s="138">
        <f t="shared" si="2"/>
        <v>0</v>
      </c>
      <c r="O67" s="151"/>
      <c r="P67" s="151">
        <f t="shared" si="3"/>
        <v>0</v>
      </c>
      <c r="Q67" s="177"/>
      <c r="R67" s="177">
        <f t="shared" si="4"/>
        <v>0</v>
      </c>
      <c r="S67" s="202"/>
      <c r="T67" s="202">
        <f t="shared" si="5"/>
        <v>0</v>
      </c>
      <c r="U67" s="215"/>
      <c r="V67" s="215">
        <f t="shared" si="6"/>
        <v>0</v>
      </c>
      <c r="W67" s="146"/>
      <c r="X67" s="146">
        <f t="shared" si="7"/>
        <v>0</v>
      </c>
      <c r="Y67" s="234"/>
      <c r="Z67" s="234">
        <f t="shared" si="8"/>
        <v>0</v>
      </c>
      <c r="AA67" s="245"/>
      <c r="AB67" s="245">
        <f t="shared" si="9"/>
        <v>0</v>
      </c>
      <c r="AC67" s="259"/>
      <c r="AD67" s="259">
        <f t="shared" si="10"/>
        <v>0</v>
      </c>
      <c r="AE67" s="273"/>
      <c r="AF67" s="273">
        <f t="shared" si="11"/>
        <v>0</v>
      </c>
      <c r="AG67" s="287"/>
      <c r="AH67" s="287">
        <f t="shared" si="12"/>
        <v>0</v>
      </c>
      <c r="AI67" s="297"/>
      <c r="AJ67" s="297">
        <f t="shared" si="13"/>
        <v>0</v>
      </c>
      <c r="AK67" s="312"/>
      <c r="AL67" s="312">
        <f t="shared" si="14"/>
        <v>0</v>
      </c>
      <c r="AM67" s="15"/>
      <c r="AN67" s="15">
        <f t="shared" si="15"/>
        <v>0</v>
      </c>
      <c r="AO67" s="24">
        <f t="shared" si="16"/>
        <v>0</v>
      </c>
      <c r="AP67" s="15">
        <f t="shared" si="16"/>
        <v>0</v>
      </c>
      <c r="AQ67" s="23">
        <f t="shared" si="17"/>
        <v>0</v>
      </c>
      <c r="AR67" s="23">
        <f t="shared" si="18"/>
        <v>0</v>
      </c>
      <c r="AS67" s="20"/>
    </row>
    <row r="68" spans="1:45" x14ac:dyDescent="0.35">
      <c r="A68" s="19"/>
      <c r="B68" s="18"/>
      <c r="C68" s="19"/>
      <c r="D68" s="25"/>
      <c r="E68" s="25"/>
      <c r="F68" s="25"/>
      <c r="G68" s="25"/>
      <c r="H68" s="23"/>
      <c r="I68" s="23">
        <v>1100</v>
      </c>
      <c r="J68" s="23">
        <f t="shared" si="0"/>
        <v>0</v>
      </c>
      <c r="K68" s="100"/>
      <c r="L68" s="100">
        <f t="shared" si="1"/>
        <v>0</v>
      </c>
      <c r="M68" s="138"/>
      <c r="N68" s="138">
        <f t="shared" si="2"/>
        <v>0</v>
      </c>
      <c r="O68" s="151"/>
      <c r="P68" s="151">
        <f t="shared" si="3"/>
        <v>0</v>
      </c>
      <c r="Q68" s="177"/>
      <c r="R68" s="177">
        <f t="shared" si="4"/>
        <v>0</v>
      </c>
      <c r="S68" s="202"/>
      <c r="T68" s="202">
        <f t="shared" si="5"/>
        <v>0</v>
      </c>
      <c r="U68" s="215"/>
      <c r="V68" s="215">
        <f t="shared" si="6"/>
        <v>0</v>
      </c>
      <c r="W68" s="146"/>
      <c r="X68" s="146">
        <f t="shared" si="7"/>
        <v>0</v>
      </c>
      <c r="Y68" s="234"/>
      <c r="Z68" s="234">
        <f t="shared" si="8"/>
        <v>0</v>
      </c>
      <c r="AA68" s="245"/>
      <c r="AB68" s="245">
        <f t="shared" si="9"/>
        <v>0</v>
      </c>
      <c r="AC68" s="259"/>
      <c r="AD68" s="259">
        <f t="shared" si="10"/>
        <v>0</v>
      </c>
      <c r="AE68" s="273"/>
      <c r="AF68" s="273">
        <f t="shared" si="11"/>
        <v>0</v>
      </c>
      <c r="AG68" s="287"/>
      <c r="AH68" s="287">
        <f t="shared" si="12"/>
        <v>0</v>
      </c>
      <c r="AI68" s="297"/>
      <c r="AJ68" s="297">
        <f t="shared" si="13"/>
        <v>0</v>
      </c>
      <c r="AK68" s="312"/>
      <c r="AL68" s="312">
        <f t="shared" si="14"/>
        <v>0</v>
      </c>
      <c r="AM68" s="15">
        <v>0</v>
      </c>
      <c r="AN68" s="15">
        <f t="shared" si="15"/>
        <v>0</v>
      </c>
      <c r="AO68" s="24">
        <f t="shared" si="16"/>
        <v>0</v>
      </c>
      <c r="AP68" s="15">
        <f t="shared" si="16"/>
        <v>0</v>
      </c>
      <c r="AQ68" s="23">
        <f t="shared" si="17"/>
        <v>0</v>
      </c>
      <c r="AR68" s="23">
        <f t="shared" si="18"/>
        <v>0</v>
      </c>
      <c r="AS68" s="20"/>
    </row>
    <row r="69" spans="1:45" x14ac:dyDescent="0.35">
      <c r="A69" s="17">
        <v>51</v>
      </c>
      <c r="B69" s="18" t="s">
        <v>167</v>
      </c>
      <c r="C69" s="19" t="s">
        <v>40</v>
      </c>
      <c r="D69" s="20"/>
      <c r="E69" s="20"/>
      <c r="F69" s="20"/>
      <c r="G69" s="20"/>
      <c r="H69" s="23"/>
      <c r="I69" s="23"/>
      <c r="J69" s="23">
        <f t="shared" ref="J69:J128" si="19">D69+H69</f>
        <v>0</v>
      </c>
      <c r="K69" s="100"/>
      <c r="L69" s="100">
        <f t="shared" ref="L69:L128" si="20">I69*K69</f>
        <v>0</v>
      </c>
      <c r="M69" s="138"/>
      <c r="N69" s="138">
        <f t="shared" ref="N69:N128" si="21">I69*M69</f>
        <v>0</v>
      </c>
      <c r="O69" s="151"/>
      <c r="P69" s="151">
        <f t="shared" ref="P69:P128" si="22">I69*O69</f>
        <v>0</v>
      </c>
      <c r="Q69" s="177"/>
      <c r="R69" s="177">
        <f t="shared" ref="R69:R128" si="23">I69*Q69</f>
        <v>0</v>
      </c>
      <c r="S69" s="202"/>
      <c r="T69" s="202">
        <f t="shared" ref="T69:T128" si="24">I69*S69</f>
        <v>0</v>
      </c>
      <c r="U69" s="215"/>
      <c r="V69" s="215">
        <f t="shared" ref="V69:V128" si="25">I69*U69</f>
        <v>0</v>
      </c>
      <c r="W69" s="146"/>
      <c r="X69" s="146">
        <f t="shared" ref="X69:X128" si="26">I69*W69</f>
        <v>0</v>
      </c>
      <c r="Y69" s="234"/>
      <c r="Z69" s="234">
        <f t="shared" ref="Z69:Z128" si="27">I69*Y69</f>
        <v>0</v>
      </c>
      <c r="AA69" s="245"/>
      <c r="AB69" s="245">
        <f t="shared" ref="AB69:AB128" si="28">I69*AA69</f>
        <v>0</v>
      </c>
      <c r="AC69" s="259"/>
      <c r="AD69" s="259">
        <f t="shared" ref="AD69:AD128" si="29">I69*AC69</f>
        <v>0</v>
      </c>
      <c r="AE69" s="273"/>
      <c r="AF69" s="273">
        <f t="shared" ref="AF69:AF128" si="30">I69*AE69</f>
        <v>0</v>
      </c>
      <c r="AG69" s="287"/>
      <c r="AH69" s="287">
        <f t="shared" ref="AH69:AH128" si="31">I69*AG69</f>
        <v>0</v>
      </c>
      <c r="AI69" s="297"/>
      <c r="AJ69" s="297">
        <f t="shared" ref="AJ69:AJ128" si="32">I69*AI69</f>
        <v>0</v>
      </c>
      <c r="AK69" s="312"/>
      <c r="AL69" s="312">
        <f t="shared" ref="AL69:AL128" si="33">I69*AK69</f>
        <v>0</v>
      </c>
      <c r="AM69" s="15"/>
      <c r="AN69" s="15">
        <f t="shared" ref="AN69:AN128" si="34">I69*AM69</f>
        <v>0</v>
      </c>
      <c r="AO69" s="24">
        <f t="shared" ref="AO69:AP128" si="35">K69+M69+O69+Q69+S69+U69+W69+Y69+AA69+AC69+AE69+AG69+AI69+AK69+AM69</f>
        <v>0</v>
      </c>
      <c r="AP69" s="15">
        <f t="shared" si="35"/>
        <v>0</v>
      </c>
      <c r="AQ69" s="23">
        <f t="shared" ref="AQ69:AQ128" si="36">J69-AO69</f>
        <v>0</v>
      </c>
      <c r="AR69" s="23">
        <f t="shared" ref="AR69:AR128" si="37">I69*AQ69</f>
        <v>0</v>
      </c>
      <c r="AS69" s="20"/>
    </row>
    <row r="70" spans="1:45" x14ac:dyDescent="0.35">
      <c r="A70" s="19"/>
      <c r="B70" s="18"/>
      <c r="C70" s="19"/>
      <c r="D70" s="25"/>
      <c r="E70" s="25"/>
      <c r="F70" s="25"/>
      <c r="G70" s="25"/>
      <c r="H70" s="23"/>
      <c r="I70" s="23">
        <v>620</v>
      </c>
      <c r="J70" s="23">
        <f t="shared" si="19"/>
        <v>0</v>
      </c>
      <c r="K70" s="100"/>
      <c r="L70" s="100">
        <f t="shared" si="20"/>
        <v>0</v>
      </c>
      <c r="M70" s="138"/>
      <c r="N70" s="138">
        <f t="shared" si="21"/>
        <v>0</v>
      </c>
      <c r="O70" s="151"/>
      <c r="P70" s="151">
        <f t="shared" si="22"/>
        <v>0</v>
      </c>
      <c r="Q70" s="177"/>
      <c r="R70" s="177">
        <f t="shared" si="23"/>
        <v>0</v>
      </c>
      <c r="S70" s="202"/>
      <c r="T70" s="202">
        <f t="shared" si="24"/>
        <v>0</v>
      </c>
      <c r="U70" s="215"/>
      <c r="V70" s="215">
        <f t="shared" si="25"/>
        <v>0</v>
      </c>
      <c r="W70" s="146"/>
      <c r="X70" s="146">
        <f t="shared" si="26"/>
        <v>0</v>
      </c>
      <c r="Y70" s="234"/>
      <c r="Z70" s="234">
        <f t="shared" si="27"/>
        <v>0</v>
      </c>
      <c r="AA70" s="245"/>
      <c r="AB70" s="245">
        <f t="shared" si="28"/>
        <v>0</v>
      </c>
      <c r="AC70" s="259"/>
      <c r="AD70" s="259">
        <f t="shared" si="29"/>
        <v>0</v>
      </c>
      <c r="AE70" s="273"/>
      <c r="AF70" s="273">
        <f t="shared" si="30"/>
        <v>0</v>
      </c>
      <c r="AG70" s="287"/>
      <c r="AH70" s="287">
        <f t="shared" si="31"/>
        <v>0</v>
      </c>
      <c r="AI70" s="297"/>
      <c r="AJ70" s="297">
        <f t="shared" si="32"/>
        <v>0</v>
      </c>
      <c r="AK70" s="312"/>
      <c r="AL70" s="312">
        <f t="shared" si="33"/>
        <v>0</v>
      </c>
      <c r="AM70" s="15">
        <v>0</v>
      </c>
      <c r="AN70" s="15">
        <f t="shared" si="34"/>
        <v>0</v>
      </c>
      <c r="AO70" s="24">
        <f t="shared" si="35"/>
        <v>0</v>
      </c>
      <c r="AP70" s="15">
        <f t="shared" si="35"/>
        <v>0</v>
      </c>
      <c r="AQ70" s="23">
        <f t="shared" si="36"/>
        <v>0</v>
      </c>
      <c r="AR70" s="23">
        <f t="shared" si="37"/>
        <v>0</v>
      </c>
      <c r="AS70" s="20"/>
    </row>
    <row r="71" spans="1:45" x14ac:dyDescent="0.35">
      <c r="A71" s="17">
        <v>52</v>
      </c>
      <c r="B71" s="18" t="s">
        <v>168</v>
      </c>
      <c r="C71" s="19" t="s">
        <v>52</v>
      </c>
      <c r="D71" s="20"/>
      <c r="E71" s="20"/>
      <c r="F71" s="20"/>
      <c r="G71" s="20"/>
      <c r="H71" s="23"/>
      <c r="I71" s="23"/>
      <c r="J71" s="23">
        <f t="shared" si="19"/>
        <v>0</v>
      </c>
      <c r="K71" s="100"/>
      <c r="L71" s="100">
        <f t="shared" si="20"/>
        <v>0</v>
      </c>
      <c r="M71" s="138"/>
      <c r="N71" s="138">
        <f t="shared" si="21"/>
        <v>0</v>
      </c>
      <c r="O71" s="151"/>
      <c r="P71" s="151">
        <f t="shared" si="22"/>
        <v>0</v>
      </c>
      <c r="Q71" s="177"/>
      <c r="R71" s="177">
        <f t="shared" si="23"/>
        <v>0</v>
      </c>
      <c r="S71" s="202"/>
      <c r="T71" s="202">
        <f t="shared" si="24"/>
        <v>0</v>
      </c>
      <c r="U71" s="215"/>
      <c r="V71" s="215">
        <f t="shared" si="25"/>
        <v>0</v>
      </c>
      <c r="W71" s="146"/>
      <c r="X71" s="146">
        <f t="shared" si="26"/>
        <v>0</v>
      </c>
      <c r="Y71" s="234"/>
      <c r="Z71" s="234">
        <f t="shared" si="27"/>
        <v>0</v>
      </c>
      <c r="AA71" s="245"/>
      <c r="AB71" s="245">
        <f t="shared" si="28"/>
        <v>0</v>
      </c>
      <c r="AC71" s="259"/>
      <c r="AD71" s="259">
        <f t="shared" si="29"/>
        <v>0</v>
      </c>
      <c r="AE71" s="273"/>
      <c r="AF71" s="273">
        <f t="shared" si="30"/>
        <v>0</v>
      </c>
      <c r="AG71" s="287"/>
      <c r="AH71" s="287">
        <f t="shared" si="31"/>
        <v>0</v>
      </c>
      <c r="AI71" s="297"/>
      <c r="AJ71" s="297">
        <f t="shared" si="32"/>
        <v>0</v>
      </c>
      <c r="AK71" s="312"/>
      <c r="AL71" s="312">
        <f t="shared" si="33"/>
        <v>0</v>
      </c>
      <c r="AM71" s="15"/>
      <c r="AN71" s="15">
        <f t="shared" si="34"/>
        <v>0</v>
      </c>
      <c r="AO71" s="24">
        <f t="shared" si="35"/>
        <v>0</v>
      </c>
      <c r="AP71" s="15">
        <f t="shared" si="35"/>
        <v>0</v>
      </c>
      <c r="AQ71" s="23">
        <f t="shared" si="36"/>
        <v>0</v>
      </c>
      <c r="AR71" s="23">
        <f t="shared" si="37"/>
        <v>0</v>
      </c>
      <c r="AS71" s="20"/>
    </row>
    <row r="72" spans="1:45" x14ac:dyDescent="0.35">
      <c r="A72" s="17">
        <v>53</v>
      </c>
      <c r="B72" s="18" t="s">
        <v>169</v>
      </c>
      <c r="C72" s="19" t="s">
        <v>52</v>
      </c>
      <c r="D72" s="20"/>
      <c r="E72" s="20"/>
      <c r="F72" s="20"/>
      <c r="G72" s="20"/>
      <c r="H72" s="23"/>
      <c r="I72" s="23"/>
      <c r="J72" s="23">
        <f t="shared" si="19"/>
        <v>0</v>
      </c>
      <c r="K72" s="100"/>
      <c r="L72" s="100">
        <f t="shared" si="20"/>
        <v>0</v>
      </c>
      <c r="M72" s="138"/>
      <c r="N72" s="138">
        <f t="shared" si="21"/>
        <v>0</v>
      </c>
      <c r="O72" s="151"/>
      <c r="P72" s="151">
        <f t="shared" si="22"/>
        <v>0</v>
      </c>
      <c r="Q72" s="177"/>
      <c r="R72" s="177">
        <f t="shared" si="23"/>
        <v>0</v>
      </c>
      <c r="S72" s="202"/>
      <c r="T72" s="202">
        <f t="shared" si="24"/>
        <v>0</v>
      </c>
      <c r="U72" s="215"/>
      <c r="V72" s="215">
        <f t="shared" si="25"/>
        <v>0</v>
      </c>
      <c r="W72" s="146"/>
      <c r="X72" s="146">
        <f t="shared" si="26"/>
        <v>0</v>
      </c>
      <c r="Y72" s="234"/>
      <c r="Z72" s="234">
        <f t="shared" si="27"/>
        <v>0</v>
      </c>
      <c r="AA72" s="245"/>
      <c r="AB72" s="245">
        <f t="shared" si="28"/>
        <v>0</v>
      </c>
      <c r="AC72" s="259"/>
      <c r="AD72" s="259">
        <f t="shared" si="29"/>
        <v>0</v>
      </c>
      <c r="AE72" s="273"/>
      <c r="AF72" s="273">
        <f t="shared" si="30"/>
        <v>0</v>
      </c>
      <c r="AG72" s="287"/>
      <c r="AH72" s="287">
        <f t="shared" si="31"/>
        <v>0</v>
      </c>
      <c r="AI72" s="297"/>
      <c r="AJ72" s="297">
        <f t="shared" si="32"/>
        <v>0</v>
      </c>
      <c r="AK72" s="312"/>
      <c r="AL72" s="312">
        <f t="shared" si="33"/>
        <v>0</v>
      </c>
      <c r="AM72" s="15"/>
      <c r="AN72" s="15">
        <f t="shared" si="34"/>
        <v>0</v>
      </c>
      <c r="AO72" s="24">
        <f t="shared" si="35"/>
        <v>0</v>
      </c>
      <c r="AP72" s="15">
        <f t="shared" si="35"/>
        <v>0</v>
      </c>
      <c r="AQ72" s="23">
        <f t="shared" si="36"/>
        <v>0</v>
      </c>
      <c r="AR72" s="23">
        <f t="shared" si="37"/>
        <v>0</v>
      </c>
      <c r="AS72" s="20"/>
    </row>
    <row r="73" spans="1:45" x14ac:dyDescent="0.35">
      <c r="A73" s="17">
        <v>54</v>
      </c>
      <c r="B73" s="18" t="s">
        <v>170</v>
      </c>
      <c r="C73" s="19" t="s">
        <v>52</v>
      </c>
      <c r="D73" s="20"/>
      <c r="E73" s="20"/>
      <c r="F73" s="20"/>
      <c r="G73" s="20"/>
      <c r="H73" s="23"/>
      <c r="I73" s="23"/>
      <c r="J73" s="23">
        <f t="shared" si="19"/>
        <v>0</v>
      </c>
      <c r="K73" s="100"/>
      <c r="L73" s="100">
        <f t="shared" si="20"/>
        <v>0</v>
      </c>
      <c r="M73" s="138"/>
      <c r="N73" s="138">
        <f t="shared" si="21"/>
        <v>0</v>
      </c>
      <c r="O73" s="151"/>
      <c r="P73" s="151">
        <f t="shared" si="22"/>
        <v>0</v>
      </c>
      <c r="Q73" s="177"/>
      <c r="R73" s="177">
        <f t="shared" si="23"/>
        <v>0</v>
      </c>
      <c r="S73" s="202"/>
      <c r="T73" s="202">
        <f t="shared" si="24"/>
        <v>0</v>
      </c>
      <c r="U73" s="215"/>
      <c r="V73" s="215">
        <f t="shared" si="25"/>
        <v>0</v>
      </c>
      <c r="W73" s="146"/>
      <c r="X73" s="146">
        <f t="shared" si="26"/>
        <v>0</v>
      </c>
      <c r="Y73" s="234"/>
      <c r="Z73" s="234">
        <f t="shared" si="27"/>
        <v>0</v>
      </c>
      <c r="AA73" s="245"/>
      <c r="AB73" s="245">
        <f t="shared" si="28"/>
        <v>0</v>
      </c>
      <c r="AC73" s="259"/>
      <c r="AD73" s="259">
        <f t="shared" si="29"/>
        <v>0</v>
      </c>
      <c r="AE73" s="273"/>
      <c r="AF73" s="273">
        <f t="shared" si="30"/>
        <v>0</v>
      </c>
      <c r="AG73" s="287"/>
      <c r="AH73" s="287">
        <f t="shared" si="31"/>
        <v>0</v>
      </c>
      <c r="AI73" s="297"/>
      <c r="AJ73" s="297">
        <f t="shared" si="32"/>
        <v>0</v>
      </c>
      <c r="AK73" s="312"/>
      <c r="AL73" s="312">
        <f t="shared" si="33"/>
        <v>0</v>
      </c>
      <c r="AM73" s="15"/>
      <c r="AN73" s="15">
        <f t="shared" si="34"/>
        <v>0</v>
      </c>
      <c r="AO73" s="24">
        <f t="shared" si="35"/>
        <v>0</v>
      </c>
      <c r="AP73" s="15">
        <f t="shared" si="35"/>
        <v>0</v>
      </c>
      <c r="AQ73" s="23">
        <f t="shared" si="36"/>
        <v>0</v>
      </c>
      <c r="AR73" s="23">
        <f t="shared" si="37"/>
        <v>0</v>
      </c>
      <c r="AS73" s="20"/>
    </row>
    <row r="74" spans="1:45" x14ac:dyDescent="0.35">
      <c r="A74" s="17">
        <v>55</v>
      </c>
      <c r="B74" s="18" t="s">
        <v>171</v>
      </c>
      <c r="C74" s="19" t="s">
        <v>52</v>
      </c>
      <c r="D74" s="20"/>
      <c r="E74" s="20"/>
      <c r="F74" s="20"/>
      <c r="G74" s="20"/>
      <c r="H74" s="23"/>
      <c r="I74" s="23"/>
      <c r="J74" s="23">
        <f t="shared" si="19"/>
        <v>0</v>
      </c>
      <c r="K74" s="100"/>
      <c r="L74" s="100">
        <f t="shared" si="20"/>
        <v>0</v>
      </c>
      <c r="M74" s="138"/>
      <c r="N74" s="138">
        <f t="shared" si="21"/>
        <v>0</v>
      </c>
      <c r="O74" s="151"/>
      <c r="P74" s="151">
        <f t="shared" si="22"/>
        <v>0</v>
      </c>
      <c r="Q74" s="177"/>
      <c r="R74" s="177">
        <f t="shared" si="23"/>
        <v>0</v>
      </c>
      <c r="S74" s="202"/>
      <c r="T74" s="202">
        <f t="shared" si="24"/>
        <v>0</v>
      </c>
      <c r="U74" s="215"/>
      <c r="V74" s="215">
        <f t="shared" si="25"/>
        <v>0</v>
      </c>
      <c r="W74" s="146"/>
      <c r="X74" s="146">
        <f t="shared" si="26"/>
        <v>0</v>
      </c>
      <c r="Y74" s="234"/>
      <c r="Z74" s="234">
        <f t="shared" si="27"/>
        <v>0</v>
      </c>
      <c r="AA74" s="245"/>
      <c r="AB74" s="245">
        <f t="shared" si="28"/>
        <v>0</v>
      </c>
      <c r="AC74" s="259"/>
      <c r="AD74" s="259">
        <f t="shared" si="29"/>
        <v>0</v>
      </c>
      <c r="AE74" s="273"/>
      <c r="AF74" s="273">
        <f t="shared" si="30"/>
        <v>0</v>
      </c>
      <c r="AG74" s="287"/>
      <c r="AH74" s="287">
        <f t="shared" si="31"/>
        <v>0</v>
      </c>
      <c r="AI74" s="297"/>
      <c r="AJ74" s="297">
        <f t="shared" si="32"/>
        <v>0</v>
      </c>
      <c r="AK74" s="312"/>
      <c r="AL74" s="312">
        <f t="shared" si="33"/>
        <v>0</v>
      </c>
      <c r="AM74" s="15"/>
      <c r="AN74" s="15">
        <f t="shared" si="34"/>
        <v>0</v>
      </c>
      <c r="AO74" s="24">
        <f t="shared" si="35"/>
        <v>0</v>
      </c>
      <c r="AP74" s="15">
        <f t="shared" si="35"/>
        <v>0</v>
      </c>
      <c r="AQ74" s="23">
        <f t="shared" si="36"/>
        <v>0</v>
      </c>
      <c r="AR74" s="23">
        <f t="shared" si="37"/>
        <v>0</v>
      </c>
      <c r="AS74" s="20"/>
    </row>
    <row r="75" spans="1:45" x14ac:dyDescent="0.35">
      <c r="A75" s="17">
        <v>56</v>
      </c>
      <c r="B75" s="18" t="s">
        <v>172</v>
      </c>
      <c r="C75" s="19" t="s">
        <v>40</v>
      </c>
      <c r="D75" s="20"/>
      <c r="E75" s="20"/>
      <c r="F75" s="20"/>
      <c r="G75" s="20"/>
      <c r="H75" s="23"/>
      <c r="I75" s="23"/>
      <c r="J75" s="23">
        <f t="shared" si="19"/>
        <v>0</v>
      </c>
      <c r="K75" s="100"/>
      <c r="L75" s="100">
        <f t="shared" si="20"/>
        <v>0</v>
      </c>
      <c r="M75" s="138"/>
      <c r="N75" s="138">
        <f t="shared" si="21"/>
        <v>0</v>
      </c>
      <c r="O75" s="151"/>
      <c r="P75" s="151">
        <f t="shared" si="22"/>
        <v>0</v>
      </c>
      <c r="Q75" s="177"/>
      <c r="R75" s="177">
        <f t="shared" si="23"/>
        <v>0</v>
      </c>
      <c r="S75" s="202"/>
      <c r="T75" s="202">
        <f t="shared" si="24"/>
        <v>0</v>
      </c>
      <c r="U75" s="215"/>
      <c r="V75" s="215">
        <f t="shared" si="25"/>
        <v>0</v>
      </c>
      <c r="W75" s="146"/>
      <c r="X75" s="146">
        <f t="shared" si="26"/>
        <v>0</v>
      </c>
      <c r="Y75" s="234"/>
      <c r="Z75" s="234">
        <f t="shared" si="27"/>
        <v>0</v>
      </c>
      <c r="AA75" s="245"/>
      <c r="AB75" s="245">
        <f t="shared" si="28"/>
        <v>0</v>
      </c>
      <c r="AC75" s="259"/>
      <c r="AD75" s="259">
        <f t="shared" si="29"/>
        <v>0</v>
      </c>
      <c r="AE75" s="273"/>
      <c r="AF75" s="273">
        <f t="shared" si="30"/>
        <v>0</v>
      </c>
      <c r="AG75" s="287"/>
      <c r="AH75" s="287">
        <f t="shared" si="31"/>
        <v>0</v>
      </c>
      <c r="AI75" s="297"/>
      <c r="AJ75" s="297">
        <f t="shared" si="32"/>
        <v>0</v>
      </c>
      <c r="AK75" s="312"/>
      <c r="AL75" s="312">
        <f t="shared" si="33"/>
        <v>0</v>
      </c>
      <c r="AM75" s="15"/>
      <c r="AN75" s="15">
        <f t="shared" si="34"/>
        <v>0</v>
      </c>
      <c r="AO75" s="24">
        <f t="shared" si="35"/>
        <v>0</v>
      </c>
      <c r="AP75" s="15">
        <f t="shared" si="35"/>
        <v>0</v>
      </c>
      <c r="AQ75" s="23">
        <f t="shared" si="36"/>
        <v>0</v>
      </c>
      <c r="AR75" s="23">
        <f t="shared" si="37"/>
        <v>0</v>
      </c>
      <c r="AS75" s="20"/>
    </row>
    <row r="76" spans="1:45" x14ac:dyDescent="0.35">
      <c r="A76" s="17">
        <v>57</v>
      </c>
      <c r="B76" s="18" t="s">
        <v>173</v>
      </c>
      <c r="C76" s="19" t="s">
        <v>40</v>
      </c>
      <c r="D76" s="20"/>
      <c r="E76" s="20"/>
      <c r="F76" s="20"/>
      <c r="G76" s="20"/>
      <c r="H76" s="23"/>
      <c r="I76" s="23"/>
      <c r="J76" s="23">
        <f t="shared" si="19"/>
        <v>0</v>
      </c>
      <c r="K76" s="100"/>
      <c r="L76" s="100">
        <f t="shared" si="20"/>
        <v>0</v>
      </c>
      <c r="M76" s="138"/>
      <c r="N76" s="138">
        <f t="shared" si="21"/>
        <v>0</v>
      </c>
      <c r="O76" s="151"/>
      <c r="P76" s="151">
        <f t="shared" si="22"/>
        <v>0</v>
      </c>
      <c r="Q76" s="177"/>
      <c r="R76" s="177">
        <f t="shared" si="23"/>
        <v>0</v>
      </c>
      <c r="S76" s="202"/>
      <c r="T76" s="202">
        <f t="shared" si="24"/>
        <v>0</v>
      </c>
      <c r="U76" s="215"/>
      <c r="V76" s="215">
        <f t="shared" si="25"/>
        <v>0</v>
      </c>
      <c r="W76" s="146"/>
      <c r="X76" s="146">
        <f t="shared" si="26"/>
        <v>0</v>
      </c>
      <c r="Y76" s="234"/>
      <c r="Z76" s="234">
        <f t="shared" si="27"/>
        <v>0</v>
      </c>
      <c r="AA76" s="245"/>
      <c r="AB76" s="245">
        <f t="shared" si="28"/>
        <v>0</v>
      </c>
      <c r="AC76" s="259"/>
      <c r="AD76" s="259">
        <f t="shared" si="29"/>
        <v>0</v>
      </c>
      <c r="AE76" s="273"/>
      <c r="AF76" s="273">
        <f t="shared" si="30"/>
        <v>0</v>
      </c>
      <c r="AG76" s="287"/>
      <c r="AH76" s="287">
        <f t="shared" si="31"/>
        <v>0</v>
      </c>
      <c r="AI76" s="297"/>
      <c r="AJ76" s="297">
        <f t="shared" si="32"/>
        <v>0</v>
      </c>
      <c r="AK76" s="312"/>
      <c r="AL76" s="312">
        <f t="shared" si="33"/>
        <v>0</v>
      </c>
      <c r="AM76" s="15"/>
      <c r="AN76" s="15">
        <f t="shared" si="34"/>
        <v>0</v>
      </c>
      <c r="AO76" s="24">
        <f t="shared" si="35"/>
        <v>0</v>
      </c>
      <c r="AP76" s="15">
        <f t="shared" si="35"/>
        <v>0</v>
      </c>
      <c r="AQ76" s="23">
        <f t="shared" si="36"/>
        <v>0</v>
      </c>
      <c r="AR76" s="23">
        <f t="shared" si="37"/>
        <v>0</v>
      </c>
      <c r="AS76" s="20"/>
    </row>
    <row r="77" spans="1:45" x14ac:dyDescent="0.35">
      <c r="A77" s="17">
        <v>58</v>
      </c>
      <c r="B77" s="18" t="s">
        <v>174</v>
      </c>
      <c r="C77" s="19" t="s">
        <v>40</v>
      </c>
      <c r="D77" s="20"/>
      <c r="E77" s="20"/>
      <c r="F77" s="20"/>
      <c r="G77" s="20"/>
      <c r="H77" s="23"/>
      <c r="I77" s="23"/>
      <c r="J77" s="23">
        <f t="shared" si="19"/>
        <v>0</v>
      </c>
      <c r="K77" s="100"/>
      <c r="L77" s="100">
        <f t="shared" si="20"/>
        <v>0</v>
      </c>
      <c r="M77" s="138"/>
      <c r="N77" s="138">
        <f t="shared" si="21"/>
        <v>0</v>
      </c>
      <c r="O77" s="151"/>
      <c r="P77" s="151">
        <f t="shared" si="22"/>
        <v>0</v>
      </c>
      <c r="Q77" s="177"/>
      <c r="R77" s="177">
        <f t="shared" si="23"/>
        <v>0</v>
      </c>
      <c r="S77" s="202"/>
      <c r="T77" s="202">
        <f t="shared" si="24"/>
        <v>0</v>
      </c>
      <c r="U77" s="215"/>
      <c r="V77" s="215">
        <f t="shared" si="25"/>
        <v>0</v>
      </c>
      <c r="W77" s="146"/>
      <c r="X77" s="146">
        <f t="shared" si="26"/>
        <v>0</v>
      </c>
      <c r="Y77" s="234"/>
      <c r="Z77" s="234">
        <f t="shared" si="27"/>
        <v>0</v>
      </c>
      <c r="AA77" s="245"/>
      <c r="AB77" s="245">
        <f t="shared" si="28"/>
        <v>0</v>
      </c>
      <c r="AC77" s="259"/>
      <c r="AD77" s="259">
        <f t="shared" si="29"/>
        <v>0</v>
      </c>
      <c r="AE77" s="273"/>
      <c r="AF77" s="273">
        <f t="shared" si="30"/>
        <v>0</v>
      </c>
      <c r="AG77" s="287"/>
      <c r="AH77" s="287">
        <f t="shared" si="31"/>
        <v>0</v>
      </c>
      <c r="AI77" s="297"/>
      <c r="AJ77" s="297">
        <f t="shared" si="32"/>
        <v>0</v>
      </c>
      <c r="AK77" s="312"/>
      <c r="AL77" s="312">
        <f t="shared" si="33"/>
        <v>0</v>
      </c>
      <c r="AM77" s="15"/>
      <c r="AN77" s="15">
        <f t="shared" si="34"/>
        <v>0</v>
      </c>
      <c r="AO77" s="24">
        <f t="shared" si="35"/>
        <v>0</v>
      </c>
      <c r="AP77" s="15">
        <f t="shared" si="35"/>
        <v>0</v>
      </c>
      <c r="AQ77" s="23">
        <f t="shared" si="36"/>
        <v>0</v>
      </c>
      <c r="AR77" s="23">
        <f t="shared" si="37"/>
        <v>0</v>
      </c>
      <c r="AS77" s="20"/>
    </row>
    <row r="78" spans="1:45" x14ac:dyDescent="0.35">
      <c r="A78" s="17">
        <v>59</v>
      </c>
      <c r="B78" s="18" t="s">
        <v>175</v>
      </c>
      <c r="C78" s="19" t="s">
        <v>40</v>
      </c>
      <c r="D78" s="20"/>
      <c r="E78" s="20"/>
      <c r="F78" s="20"/>
      <c r="G78" s="20"/>
      <c r="H78" s="23"/>
      <c r="I78" s="23"/>
      <c r="J78" s="23">
        <f t="shared" si="19"/>
        <v>0</v>
      </c>
      <c r="K78" s="100"/>
      <c r="L78" s="100">
        <f t="shared" si="20"/>
        <v>0</v>
      </c>
      <c r="M78" s="138"/>
      <c r="N78" s="138">
        <f t="shared" si="21"/>
        <v>0</v>
      </c>
      <c r="O78" s="151"/>
      <c r="P78" s="151">
        <f t="shared" si="22"/>
        <v>0</v>
      </c>
      <c r="Q78" s="177"/>
      <c r="R78" s="177">
        <f t="shared" si="23"/>
        <v>0</v>
      </c>
      <c r="S78" s="202"/>
      <c r="T78" s="202">
        <f t="shared" si="24"/>
        <v>0</v>
      </c>
      <c r="U78" s="215"/>
      <c r="V78" s="215">
        <f t="shared" si="25"/>
        <v>0</v>
      </c>
      <c r="W78" s="146"/>
      <c r="X78" s="146">
        <f t="shared" si="26"/>
        <v>0</v>
      </c>
      <c r="Y78" s="234"/>
      <c r="Z78" s="234">
        <f t="shared" si="27"/>
        <v>0</v>
      </c>
      <c r="AA78" s="245"/>
      <c r="AB78" s="245">
        <f t="shared" si="28"/>
        <v>0</v>
      </c>
      <c r="AC78" s="259"/>
      <c r="AD78" s="259">
        <f t="shared" si="29"/>
        <v>0</v>
      </c>
      <c r="AE78" s="273"/>
      <c r="AF78" s="273">
        <f t="shared" si="30"/>
        <v>0</v>
      </c>
      <c r="AG78" s="287"/>
      <c r="AH78" s="287">
        <f t="shared" si="31"/>
        <v>0</v>
      </c>
      <c r="AI78" s="297"/>
      <c r="AJ78" s="297">
        <f t="shared" si="32"/>
        <v>0</v>
      </c>
      <c r="AK78" s="312"/>
      <c r="AL78" s="312">
        <f t="shared" si="33"/>
        <v>0</v>
      </c>
      <c r="AM78" s="15"/>
      <c r="AN78" s="15">
        <f t="shared" si="34"/>
        <v>0</v>
      </c>
      <c r="AO78" s="24">
        <f t="shared" si="35"/>
        <v>0</v>
      </c>
      <c r="AP78" s="15">
        <f t="shared" si="35"/>
        <v>0</v>
      </c>
      <c r="AQ78" s="23">
        <f t="shared" si="36"/>
        <v>0</v>
      </c>
      <c r="AR78" s="23">
        <f t="shared" si="37"/>
        <v>0</v>
      </c>
      <c r="AS78" s="20"/>
    </row>
    <row r="79" spans="1:45" x14ac:dyDescent="0.35">
      <c r="A79" s="17">
        <v>60</v>
      </c>
      <c r="B79" s="18" t="s">
        <v>176</v>
      </c>
      <c r="C79" s="19" t="s">
        <v>52</v>
      </c>
      <c r="D79" s="20"/>
      <c r="E79" s="20"/>
      <c r="F79" s="20"/>
      <c r="G79" s="20"/>
      <c r="H79" s="23"/>
      <c r="I79" s="23"/>
      <c r="J79" s="23">
        <f t="shared" si="19"/>
        <v>0</v>
      </c>
      <c r="K79" s="100"/>
      <c r="L79" s="100">
        <f t="shared" si="20"/>
        <v>0</v>
      </c>
      <c r="M79" s="138"/>
      <c r="N79" s="138">
        <f t="shared" si="21"/>
        <v>0</v>
      </c>
      <c r="O79" s="151"/>
      <c r="P79" s="151">
        <f t="shared" si="22"/>
        <v>0</v>
      </c>
      <c r="Q79" s="177"/>
      <c r="R79" s="177">
        <f t="shared" si="23"/>
        <v>0</v>
      </c>
      <c r="S79" s="202"/>
      <c r="T79" s="202">
        <f t="shared" si="24"/>
        <v>0</v>
      </c>
      <c r="U79" s="215"/>
      <c r="V79" s="215">
        <f t="shared" si="25"/>
        <v>0</v>
      </c>
      <c r="W79" s="146"/>
      <c r="X79" s="146">
        <f t="shared" si="26"/>
        <v>0</v>
      </c>
      <c r="Y79" s="234"/>
      <c r="Z79" s="234">
        <f t="shared" si="27"/>
        <v>0</v>
      </c>
      <c r="AA79" s="245"/>
      <c r="AB79" s="245">
        <f t="shared" si="28"/>
        <v>0</v>
      </c>
      <c r="AC79" s="259"/>
      <c r="AD79" s="259">
        <f t="shared" si="29"/>
        <v>0</v>
      </c>
      <c r="AE79" s="273"/>
      <c r="AF79" s="273">
        <f t="shared" si="30"/>
        <v>0</v>
      </c>
      <c r="AG79" s="287"/>
      <c r="AH79" s="287">
        <f t="shared" si="31"/>
        <v>0</v>
      </c>
      <c r="AI79" s="297"/>
      <c r="AJ79" s="297">
        <f t="shared" si="32"/>
        <v>0</v>
      </c>
      <c r="AK79" s="312"/>
      <c r="AL79" s="312">
        <f t="shared" si="33"/>
        <v>0</v>
      </c>
      <c r="AM79" s="15"/>
      <c r="AN79" s="15">
        <f t="shared" si="34"/>
        <v>0</v>
      </c>
      <c r="AO79" s="24">
        <f t="shared" si="35"/>
        <v>0</v>
      </c>
      <c r="AP79" s="15">
        <f t="shared" si="35"/>
        <v>0</v>
      </c>
      <c r="AQ79" s="23">
        <f t="shared" si="36"/>
        <v>0</v>
      </c>
      <c r="AR79" s="23">
        <f t="shared" si="37"/>
        <v>0</v>
      </c>
      <c r="AS79" s="20"/>
    </row>
    <row r="80" spans="1:45" x14ac:dyDescent="0.35">
      <c r="A80" s="17">
        <v>61</v>
      </c>
      <c r="B80" s="18" t="s">
        <v>177</v>
      </c>
      <c r="C80" s="19" t="s">
        <v>52</v>
      </c>
      <c r="D80" s="20"/>
      <c r="E80" s="20"/>
      <c r="F80" s="20"/>
      <c r="G80" s="20"/>
      <c r="H80" s="23"/>
      <c r="I80" s="23"/>
      <c r="J80" s="23">
        <f t="shared" si="19"/>
        <v>0</v>
      </c>
      <c r="K80" s="100"/>
      <c r="L80" s="100">
        <f t="shared" si="20"/>
        <v>0</v>
      </c>
      <c r="M80" s="138"/>
      <c r="N80" s="138">
        <f t="shared" si="21"/>
        <v>0</v>
      </c>
      <c r="O80" s="151"/>
      <c r="P80" s="151">
        <f t="shared" si="22"/>
        <v>0</v>
      </c>
      <c r="Q80" s="177"/>
      <c r="R80" s="177">
        <f t="shared" si="23"/>
        <v>0</v>
      </c>
      <c r="S80" s="202"/>
      <c r="T80" s="202">
        <f t="shared" si="24"/>
        <v>0</v>
      </c>
      <c r="U80" s="215"/>
      <c r="V80" s="215">
        <f t="shared" si="25"/>
        <v>0</v>
      </c>
      <c r="W80" s="146"/>
      <c r="X80" s="146">
        <f t="shared" si="26"/>
        <v>0</v>
      </c>
      <c r="Y80" s="234"/>
      <c r="Z80" s="234">
        <f t="shared" si="27"/>
        <v>0</v>
      </c>
      <c r="AA80" s="245"/>
      <c r="AB80" s="245">
        <f t="shared" si="28"/>
        <v>0</v>
      </c>
      <c r="AC80" s="259"/>
      <c r="AD80" s="259">
        <f t="shared" si="29"/>
        <v>0</v>
      </c>
      <c r="AE80" s="273"/>
      <c r="AF80" s="273">
        <f t="shared" si="30"/>
        <v>0</v>
      </c>
      <c r="AG80" s="287"/>
      <c r="AH80" s="287">
        <f t="shared" si="31"/>
        <v>0</v>
      </c>
      <c r="AI80" s="297"/>
      <c r="AJ80" s="297">
        <f t="shared" si="32"/>
        <v>0</v>
      </c>
      <c r="AK80" s="312"/>
      <c r="AL80" s="312">
        <f t="shared" si="33"/>
        <v>0</v>
      </c>
      <c r="AM80" s="15"/>
      <c r="AN80" s="15">
        <f t="shared" si="34"/>
        <v>0</v>
      </c>
      <c r="AO80" s="24">
        <f t="shared" si="35"/>
        <v>0</v>
      </c>
      <c r="AP80" s="15">
        <f t="shared" si="35"/>
        <v>0</v>
      </c>
      <c r="AQ80" s="23">
        <f t="shared" si="36"/>
        <v>0</v>
      </c>
      <c r="AR80" s="23">
        <f t="shared" si="37"/>
        <v>0</v>
      </c>
      <c r="AS80" s="20"/>
    </row>
    <row r="81" spans="1:45" x14ac:dyDescent="0.35">
      <c r="A81" s="17">
        <v>62</v>
      </c>
      <c r="B81" s="18" t="s">
        <v>178</v>
      </c>
      <c r="C81" s="19" t="s">
        <v>52</v>
      </c>
      <c r="D81" s="20"/>
      <c r="E81" s="20"/>
      <c r="F81" s="20"/>
      <c r="G81" s="20"/>
      <c r="H81" s="23"/>
      <c r="I81" s="23"/>
      <c r="J81" s="23">
        <f t="shared" si="19"/>
        <v>0</v>
      </c>
      <c r="K81" s="100"/>
      <c r="L81" s="100">
        <f t="shared" si="20"/>
        <v>0</v>
      </c>
      <c r="M81" s="138"/>
      <c r="N81" s="138">
        <f t="shared" si="21"/>
        <v>0</v>
      </c>
      <c r="O81" s="151"/>
      <c r="P81" s="151">
        <f t="shared" si="22"/>
        <v>0</v>
      </c>
      <c r="Q81" s="177"/>
      <c r="R81" s="177">
        <f t="shared" si="23"/>
        <v>0</v>
      </c>
      <c r="S81" s="202"/>
      <c r="T81" s="202">
        <f t="shared" si="24"/>
        <v>0</v>
      </c>
      <c r="U81" s="215"/>
      <c r="V81" s="215">
        <f t="shared" si="25"/>
        <v>0</v>
      </c>
      <c r="W81" s="146"/>
      <c r="X81" s="146">
        <f t="shared" si="26"/>
        <v>0</v>
      </c>
      <c r="Y81" s="234"/>
      <c r="Z81" s="234">
        <f t="shared" si="27"/>
        <v>0</v>
      </c>
      <c r="AA81" s="245"/>
      <c r="AB81" s="245">
        <f t="shared" si="28"/>
        <v>0</v>
      </c>
      <c r="AC81" s="259"/>
      <c r="AD81" s="259">
        <f t="shared" si="29"/>
        <v>0</v>
      </c>
      <c r="AE81" s="273"/>
      <c r="AF81" s="273">
        <f t="shared" si="30"/>
        <v>0</v>
      </c>
      <c r="AG81" s="287"/>
      <c r="AH81" s="287">
        <f t="shared" si="31"/>
        <v>0</v>
      </c>
      <c r="AI81" s="297"/>
      <c r="AJ81" s="297">
        <f t="shared" si="32"/>
        <v>0</v>
      </c>
      <c r="AK81" s="312"/>
      <c r="AL81" s="312">
        <f t="shared" si="33"/>
        <v>0</v>
      </c>
      <c r="AM81" s="15"/>
      <c r="AN81" s="15">
        <f t="shared" si="34"/>
        <v>0</v>
      </c>
      <c r="AO81" s="24">
        <f t="shared" si="35"/>
        <v>0</v>
      </c>
      <c r="AP81" s="15">
        <f t="shared" si="35"/>
        <v>0</v>
      </c>
      <c r="AQ81" s="23">
        <f t="shared" si="36"/>
        <v>0</v>
      </c>
      <c r="AR81" s="23">
        <f t="shared" si="37"/>
        <v>0</v>
      </c>
      <c r="AS81" s="20"/>
    </row>
    <row r="82" spans="1:45" x14ac:dyDescent="0.35">
      <c r="A82" s="17">
        <v>63</v>
      </c>
      <c r="B82" s="18" t="s">
        <v>179</v>
      </c>
      <c r="C82" s="19" t="s">
        <v>40</v>
      </c>
      <c r="D82" s="20"/>
      <c r="E82" s="20"/>
      <c r="F82" s="20"/>
      <c r="G82" s="20"/>
      <c r="H82" s="23"/>
      <c r="I82" s="23"/>
      <c r="J82" s="23">
        <f t="shared" si="19"/>
        <v>0</v>
      </c>
      <c r="K82" s="100"/>
      <c r="L82" s="100">
        <f t="shared" si="20"/>
        <v>0</v>
      </c>
      <c r="M82" s="138"/>
      <c r="N82" s="138">
        <f t="shared" si="21"/>
        <v>0</v>
      </c>
      <c r="O82" s="151"/>
      <c r="P82" s="151">
        <f t="shared" si="22"/>
        <v>0</v>
      </c>
      <c r="Q82" s="177"/>
      <c r="R82" s="177">
        <f t="shared" si="23"/>
        <v>0</v>
      </c>
      <c r="S82" s="202"/>
      <c r="T82" s="202">
        <f t="shared" si="24"/>
        <v>0</v>
      </c>
      <c r="U82" s="215"/>
      <c r="V82" s="215">
        <f t="shared" si="25"/>
        <v>0</v>
      </c>
      <c r="W82" s="146"/>
      <c r="X82" s="146">
        <f t="shared" si="26"/>
        <v>0</v>
      </c>
      <c r="Y82" s="234"/>
      <c r="Z82" s="234">
        <f t="shared" si="27"/>
        <v>0</v>
      </c>
      <c r="AA82" s="245"/>
      <c r="AB82" s="245">
        <f t="shared" si="28"/>
        <v>0</v>
      </c>
      <c r="AC82" s="259"/>
      <c r="AD82" s="259">
        <f t="shared" si="29"/>
        <v>0</v>
      </c>
      <c r="AE82" s="273"/>
      <c r="AF82" s="273">
        <f t="shared" si="30"/>
        <v>0</v>
      </c>
      <c r="AG82" s="287"/>
      <c r="AH82" s="287">
        <f t="shared" si="31"/>
        <v>0</v>
      </c>
      <c r="AI82" s="297"/>
      <c r="AJ82" s="297">
        <f t="shared" si="32"/>
        <v>0</v>
      </c>
      <c r="AK82" s="312"/>
      <c r="AL82" s="312">
        <f t="shared" si="33"/>
        <v>0</v>
      </c>
      <c r="AM82" s="15"/>
      <c r="AN82" s="15">
        <f t="shared" si="34"/>
        <v>0</v>
      </c>
      <c r="AO82" s="24">
        <f t="shared" si="35"/>
        <v>0</v>
      </c>
      <c r="AP82" s="15">
        <f t="shared" si="35"/>
        <v>0</v>
      </c>
      <c r="AQ82" s="23">
        <f t="shared" si="36"/>
        <v>0</v>
      </c>
      <c r="AR82" s="23">
        <f t="shared" si="37"/>
        <v>0</v>
      </c>
      <c r="AS82" s="20"/>
    </row>
    <row r="83" spans="1:45" x14ac:dyDescent="0.35">
      <c r="A83" s="17">
        <v>64</v>
      </c>
      <c r="B83" s="18" t="s">
        <v>180</v>
      </c>
      <c r="C83" s="19" t="s">
        <v>40</v>
      </c>
      <c r="D83" s="20"/>
      <c r="E83" s="20"/>
      <c r="F83" s="20"/>
      <c r="G83" s="20"/>
      <c r="H83" s="23"/>
      <c r="I83" s="23"/>
      <c r="J83" s="23">
        <f t="shared" si="19"/>
        <v>0</v>
      </c>
      <c r="K83" s="100"/>
      <c r="L83" s="100">
        <f t="shared" si="20"/>
        <v>0</v>
      </c>
      <c r="M83" s="138"/>
      <c r="N83" s="138">
        <f t="shared" si="21"/>
        <v>0</v>
      </c>
      <c r="O83" s="151"/>
      <c r="P83" s="151">
        <f t="shared" si="22"/>
        <v>0</v>
      </c>
      <c r="Q83" s="177"/>
      <c r="R83" s="177">
        <f t="shared" si="23"/>
        <v>0</v>
      </c>
      <c r="S83" s="202"/>
      <c r="T83" s="202">
        <f t="shared" si="24"/>
        <v>0</v>
      </c>
      <c r="U83" s="215"/>
      <c r="V83" s="215">
        <f t="shared" si="25"/>
        <v>0</v>
      </c>
      <c r="W83" s="146"/>
      <c r="X83" s="146">
        <f t="shared" si="26"/>
        <v>0</v>
      </c>
      <c r="Y83" s="234"/>
      <c r="Z83" s="234">
        <f t="shared" si="27"/>
        <v>0</v>
      </c>
      <c r="AA83" s="245"/>
      <c r="AB83" s="245">
        <f t="shared" si="28"/>
        <v>0</v>
      </c>
      <c r="AC83" s="259"/>
      <c r="AD83" s="259">
        <f t="shared" si="29"/>
        <v>0</v>
      </c>
      <c r="AE83" s="273"/>
      <c r="AF83" s="273">
        <f t="shared" si="30"/>
        <v>0</v>
      </c>
      <c r="AG83" s="287"/>
      <c r="AH83" s="287">
        <f t="shared" si="31"/>
        <v>0</v>
      </c>
      <c r="AI83" s="297"/>
      <c r="AJ83" s="297">
        <f t="shared" si="32"/>
        <v>0</v>
      </c>
      <c r="AK83" s="312"/>
      <c r="AL83" s="312">
        <f t="shared" si="33"/>
        <v>0</v>
      </c>
      <c r="AM83" s="15"/>
      <c r="AN83" s="15">
        <f t="shared" si="34"/>
        <v>0</v>
      </c>
      <c r="AO83" s="24">
        <f t="shared" si="35"/>
        <v>0</v>
      </c>
      <c r="AP83" s="15">
        <f t="shared" si="35"/>
        <v>0</v>
      </c>
      <c r="AQ83" s="23">
        <f t="shared" si="36"/>
        <v>0</v>
      </c>
      <c r="AR83" s="23">
        <f t="shared" si="37"/>
        <v>0</v>
      </c>
      <c r="AS83" s="20"/>
    </row>
    <row r="84" spans="1:45" x14ac:dyDescent="0.35">
      <c r="A84" s="17">
        <v>65</v>
      </c>
      <c r="B84" s="18" t="s">
        <v>181</v>
      </c>
      <c r="C84" s="19" t="s">
        <v>40</v>
      </c>
      <c r="D84" s="20"/>
      <c r="E84" s="20"/>
      <c r="F84" s="20"/>
      <c r="G84" s="20"/>
      <c r="H84" s="23"/>
      <c r="I84" s="23"/>
      <c r="J84" s="23">
        <f t="shared" si="19"/>
        <v>0</v>
      </c>
      <c r="K84" s="100"/>
      <c r="L84" s="100">
        <f t="shared" si="20"/>
        <v>0</v>
      </c>
      <c r="M84" s="138"/>
      <c r="N84" s="138">
        <f t="shared" si="21"/>
        <v>0</v>
      </c>
      <c r="O84" s="151"/>
      <c r="P84" s="151">
        <f t="shared" si="22"/>
        <v>0</v>
      </c>
      <c r="Q84" s="177"/>
      <c r="R84" s="177">
        <f t="shared" si="23"/>
        <v>0</v>
      </c>
      <c r="S84" s="202"/>
      <c r="T84" s="202">
        <f t="shared" si="24"/>
        <v>0</v>
      </c>
      <c r="U84" s="215"/>
      <c r="V84" s="215">
        <f t="shared" si="25"/>
        <v>0</v>
      </c>
      <c r="W84" s="146"/>
      <c r="X84" s="146">
        <f t="shared" si="26"/>
        <v>0</v>
      </c>
      <c r="Y84" s="234"/>
      <c r="Z84" s="234">
        <f t="shared" si="27"/>
        <v>0</v>
      </c>
      <c r="AA84" s="245"/>
      <c r="AB84" s="245">
        <f t="shared" si="28"/>
        <v>0</v>
      </c>
      <c r="AC84" s="259"/>
      <c r="AD84" s="259">
        <f t="shared" si="29"/>
        <v>0</v>
      </c>
      <c r="AE84" s="273"/>
      <c r="AF84" s="273">
        <f t="shared" si="30"/>
        <v>0</v>
      </c>
      <c r="AG84" s="287"/>
      <c r="AH84" s="287">
        <f t="shared" si="31"/>
        <v>0</v>
      </c>
      <c r="AI84" s="297"/>
      <c r="AJ84" s="297">
        <f t="shared" si="32"/>
        <v>0</v>
      </c>
      <c r="AK84" s="312"/>
      <c r="AL84" s="312">
        <f t="shared" si="33"/>
        <v>0</v>
      </c>
      <c r="AM84" s="15"/>
      <c r="AN84" s="15">
        <f t="shared" si="34"/>
        <v>0</v>
      </c>
      <c r="AO84" s="24">
        <f t="shared" si="35"/>
        <v>0</v>
      </c>
      <c r="AP84" s="15">
        <f t="shared" si="35"/>
        <v>0</v>
      </c>
      <c r="AQ84" s="23">
        <f t="shared" si="36"/>
        <v>0</v>
      </c>
      <c r="AR84" s="23">
        <f t="shared" si="37"/>
        <v>0</v>
      </c>
      <c r="AS84" s="20"/>
    </row>
    <row r="85" spans="1:45" x14ac:dyDescent="0.35">
      <c r="A85" s="17">
        <v>66</v>
      </c>
      <c r="B85" s="18" t="s">
        <v>182</v>
      </c>
      <c r="C85" s="19" t="s">
        <v>40</v>
      </c>
      <c r="D85" s="20"/>
      <c r="E85" s="20"/>
      <c r="F85" s="20"/>
      <c r="G85" s="20"/>
      <c r="H85" s="23"/>
      <c r="I85" s="23"/>
      <c r="J85" s="23">
        <f t="shared" si="19"/>
        <v>0</v>
      </c>
      <c r="K85" s="100"/>
      <c r="L85" s="100">
        <f t="shared" si="20"/>
        <v>0</v>
      </c>
      <c r="M85" s="138"/>
      <c r="N85" s="138">
        <f t="shared" si="21"/>
        <v>0</v>
      </c>
      <c r="O85" s="151"/>
      <c r="P85" s="151">
        <f t="shared" si="22"/>
        <v>0</v>
      </c>
      <c r="Q85" s="177"/>
      <c r="R85" s="177">
        <f t="shared" si="23"/>
        <v>0</v>
      </c>
      <c r="S85" s="202"/>
      <c r="T85" s="202">
        <f t="shared" si="24"/>
        <v>0</v>
      </c>
      <c r="U85" s="215"/>
      <c r="V85" s="215">
        <f t="shared" si="25"/>
        <v>0</v>
      </c>
      <c r="W85" s="146"/>
      <c r="X85" s="146">
        <f t="shared" si="26"/>
        <v>0</v>
      </c>
      <c r="Y85" s="234"/>
      <c r="Z85" s="234">
        <f t="shared" si="27"/>
        <v>0</v>
      </c>
      <c r="AA85" s="245"/>
      <c r="AB85" s="245">
        <f t="shared" si="28"/>
        <v>0</v>
      </c>
      <c r="AC85" s="259"/>
      <c r="AD85" s="259">
        <f t="shared" si="29"/>
        <v>0</v>
      </c>
      <c r="AE85" s="273"/>
      <c r="AF85" s="273">
        <f t="shared" si="30"/>
        <v>0</v>
      </c>
      <c r="AG85" s="287"/>
      <c r="AH85" s="287">
        <f t="shared" si="31"/>
        <v>0</v>
      </c>
      <c r="AI85" s="297"/>
      <c r="AJ85" s="297">
        <f t="shared" si="32"/>
        <v>0</v>
      </c>
      <c r="AK85" s="312"/>
      <c r="AL85" s="312">
        <f t="shared" si="33"/>
        <v>0</v>
      </c>
      <c r="AM85" s="15"/>
      <c r="AN85" s="15">
        <f t="shared" si="34"/>
        <v>0</v>
      </c>
      <c r="AO85" s="24">
        <f t="shared" si="35"/>
        <v>0</v>
      </c>
      <c r="AP85" s="15">
        <f t="shared" si="35"/>
        <v>0</v>
      </c>
      <c r="AQ85" s="23">
        <f t="shared" si="36"/>
        <v>0</v>
      </c>
      <c r="AR85" s="23">
        <f t="shared" si="37"/>
        <v>0</v>
      </c>
      <c r="AS85" s="20"/>
    </row>
    <row r="86" spans="1:45" x14ac:dyDescent="0.35">
      <c r="A86" s="17">
        <v>67</v>
      </c>
      <c r="B86" s="18" t="s">
        <v>183</v>
      </c>
      <c r="C86" s="19" t="s">
        <v>40</v>
      </c>
      <c r="D86" s="20"/>
      <c r="E86" s="20"/>
      <c r="F86" s="20"/>
      <c r="G86" s="20"/>
      <c r="H86" s="23"/>
      <c r="I86" s="23"/>
      <c r="J86" s="23">
        <f t="shared" si="19"/>
        <v>0</v>
      </c>
      <c r="K86" s="100"/>
      <c r="L86" s="100">
        <f t="shared" si="20"/>
        <v>0</v>
      </c>
      <c r="M86" s="138"/>
      <c r="N86" s="138">
        <f t="shared" si="21"/>
        <v>0</v>
      </c>
      <c r="O86" s="151"/>
      <c r="P86" s="151">
        <f t="shared" si="22"/>
        <v>0</v>
      </c>
      <c r="Q86" s="177"/>
      <c r="R86" s="177">
        <f t="shared" si="23"/>
        <v>0</v>
      </c>
      <c r="S86" s="202"/>
      <c r="T86" s="202">
        <f t="shared" si="24"/>
        <v>0</v>
      </c>
      <c r="U86" s="215"/>
      <c r="V86" s="215">
        <f t="shared" si="25"/>
        <v>0</v>
      </c>
      <c r="W86" s="146"/>
      <c r="X86" s="146">
        <f t="shared" si="26"/>
        <v>0</v>
      </c>
      <c r="Y86" s="234"/>
      <c r="Z86" s="234">
        <f t="shared" si="27"/>
        <v>0</v>
      </c>
      <c r="AA86" s="245"/>
      <c r="AB86" s="245">
        <f t="shared" si="28"/>
        <v>0</v>
      </c>
      <c r="AC86" s="259"/>
      <c r="AD86" s="259">
        <f t="shared" si="29"/>
        <v>0</v>
      </c>
      <c r="AE86" s="273"/>
      <c r="AF86" s="273">
        <f t="shared" si="30"/>
        <v>0</v>
      </c>
      <c r="AG86" s="287"/>
      <c r="AH86" s="287">
        <f t="shared" si="31"/>
        <v>0</v>
      </c>
      <c r="AI86" s="297"/>
      <c r="AJ86" s="297">
        <f t="shared" si="32"/>
        <v>0</v>
      </c>
      <c r="AK86" s="312"/>
      <c r="AL86" s="312">
        <f t="shared" si="33"/>
        <v>0</v>
      </c>
      <c r="AM86" s="15"/>
      <c r="AN86" s="15">
        <f t="shared" si="34"/>
        <v>0</v>
      </c>
      <c r="AO86" s="24">
        <f t="shared" si="35"/>
        <v>0</v>
      </c>
      <c r="AP86" s="15">
        <f t="shared" si="35"/>
        <v>0</v>
      </c>
      <c r="AQ86" s="23">
        <f t="shared" si="36"/>
        <v>0</v>
      </c>
      <c r="AR86" s="23">
        <f t="shared" si="37"/>
        <v>0</v>
      </c>
      <c r="AS86" s="20"/>
    </row>
    <row r="87" spans="1:45" x14ac:dyDescent="0.35">
      <c r="A87" s="17">
        <v>68</v>
      </c>
      <c r="B87" s="18" t="s">
        <v>184</v>
      </c>
      <c r="C87" s="19" t="s">
        <v>40</v>
      </c>
      <c r="D87" s="20"/>
      <c r="E87" s="20"/>
      <c r="F87" s="20"/>
      <c r="G87" s="20"/>
      <c r="H87" s="23"/>
      <c r="I87" s="23"/>
      <c r="J87" s="23">
        <f t="shared" si="19"/>
        <v>0</v>
      </c>
      <c r="K87" s="100"/>
      <c r="L87" s="100">
        <f t="shared" si="20"/>
        <v>0</v>
      </c>
      <c r="M87" s="138"/>
      <c r="N87" s="138">
        <f t="shared" si="21"/>
        <v>0</v>
      </c>
      <c r="O87" s="151"/>
      <c r="P87" s="151">
        <f t="shared" si="22"/>
        <v>0</v>
      </c>
      <c r="Q87" s="177"/>
      <c r="R87" s="177">
        <f t="shared" si="23"/>
        <v>0</v>
      </c>
      <c r="S87" s="202"/>
      <c r="T87" s="202">
        <f t="shared" si="24"/>
        <v>0</v>
      </c>
      <c r="U87" s="215"/>
      <c r="V87" s="215">
        <f t="shared" si="25"/>
        <v>0</v>
      </c>
      <c r="W87" s="146"/>
      <c r="X87" s="146">
        <f t="shared" si="26"/>
        <v>0</v>
      </c>
      <c r="Y87" s="234"/>
      <c r="Z87" s="234">
        <f t="shared" si="27"/>
        <v>0</v>
      </c>
      <c r="AA87" s="245"/>
      <c r="AB87" s="245">
        <f t="shared" si="28"/>
        <v>0</v>
      </c>
      <c r="AC87" s="259"/>
      <c r="AD87" s="259">
        <f t="shared" si="29"/>
        <v>0</v>
      </c>
      <c r="AE87" s="273"/>
      <c r="AF87" s="273">
        <f t="shared" si="30"/>
        <v>0</v>
      </c>
      <c r="AG87" s="287"/>
      <c r="AH87" s="287">
        <f t="shared" si="31"/>
        <v>0</v>
      </c>
      <c r="AI87" s="297"/>
      <c r="AJ87" s="297">
        <f t="shared" si="32"/>
        <v>0</v>
      </c>
      <c r="AK87" s="312"/>
      <c r="AL87" s="312">
        <f t="shared" si="33"/>
        <v>0</v>
      </c>
      <c r="AM87" s="15"/>
      <c r="AN87" s="15">
        <f t="shared" si="34"/>
        <v>0</v>
      </c>
      <c r="AO87" s="24">
        <f t="shared" si="35"/>
        <v>0</v>
      </c>
      <c r="AP87" s="15">
        <f t="shared" si="35"/>
        <v>0</v>
      </c>
      <c r="AQ87" s="23">
        <f t="shared" si="36"/>
        <v>0</v>
      </c>
      <c r="AR87" s="23">
        <f t="shared" si="37"/>
        <v>0</v>
      </c>
      <c r="AS87" s="20"/>
    </row>
    <row r="88" spans="1:45" x14ac:dyDescent="0.35">
      <c r="A88" s="17">
        <v>69</v>
      </c>
      <c r="B88" s="18" t="s">
        <v>185</v>
      </c>
      <c r="C88" s="19" t="s">
        <v>40</v>
      </c>
      <c r="D88" s="20"/>
      <c r="E88" s="20"/>
      <c r="F88" s="20"/>
      <c r="G88" s="20"/>
      <c r="H88" s="23"/>
      <c r="I88" s="23"/>
      <c r="J88" s="23">
        <f t="shared" si="19"/>
        <v>0</v>
      </c>
      <c r="K88" s="100"/>
      <c r="L88" s="100">
        <f t="shared" si="20"/>
        <v>0</v>
      </c>
      <c r="M88" s="138"/>
      <c r="N88" s="138">
        <f t="shared" si="21"/>
        <v>0</v>
      </c>
      <c r="O88" s="151"/>
      <c r="P88" s="151">
        <f t="shared" si="22"/>
        <v>0</v>
      </c>
      <c r="Q88" s="177"/>
      <c r="R88" s="177">
        <f t="shared" si="23"/>
        <v>0</v>
      </c>
      <c r="S88" s="202"/>
      <c r="T88" s="202">
        <f t="shared" si="24"/>
        <v>0</v>
      </c>
      <c r="U88" s="215"/>
      <c r="V88" s="215">
        <f t="shared" si="25"/>
        <v>0</v>
      </c>
      <c r="W88" s="146"/>
      <c r="X88" s="146">
        <f t="shared" si="26"/>
        <v>0</v>
      </c>
      <c r="Y88" s="234"/>
      <c r="Z88" s="234">
        <f t="shared" si="27"/>
        <v>0</v>
      </c>
      <c r="AA88" s="245"/>
      <c r="AB88" s="245">
        <f t="shared" si="28"/>
        <v>0</v>
      </c>
      <c r="AC88" s="259"/>
      <c r="AD88" s="259">
        <f t="shared" si="29"/>
        <v>0</v>
      </c>
      <c r="AE88" s="273"/>
      <c r="AF88" s="273">
        <f t="shared" si="30"/>
        <v>0</v>
      </c>
      <c r="AG88" s="287"/>
      <c r="AH88" s="287">
        <f t="shared" si="31"/>
        <v>0</v>
      </c>
      <c r="AI88" s="297"/>
      <c r="AJ88" s="297">
        <f t="shared" si="32"/>
        <v>0</v>
      </c>
      <c r="AK88" s="312"/>
      <c r="AL88" s="312">
        <f t="shared" si="33"/>
        <v>0</v>
      </c>
      <c r="AM88" s="15"/>
      <c r="AN88" s="15">
        <f t="shared" si="34"/>
        <v>0</v>
      </c>
      <c r="AO88" s="24">
        <f t="shared" si="35"/>
        <v>0</v>
      </c>
      <c r="AP88" s="15">
        <f t="shared" si="35"/>
        <v>0</v>
      </c>
      <c r="AQ88" s="23">
        <f t="shared" si="36"/>
        <v>0</v>
      </c>
      <c r="AR88" s="23">
        <f t="shared" si="37"/>
        <v>0</v>
      </c>
      <c r="AS88" s="20"/>
    </row>
    <row r="89" spans="1:45" x14ac:dyDescent="0.35">
      <c r="A89" s="17">
        <v>70</v>
      </c>
      <c r="B89" s="18" t="s">
        <v>186</v>
      </c>
      <c r="C89" s="19" t="s">
        <v>40</v>
      </c>
      <c r="D89" s="20"/>
      <c r="E89" s="20"/>
      <c r="F89" s="20"/>
      <c r="G89" s="20"/>
      <c r="H89" s="23"/>
      <c r="I89" s="23"/>
      <c r="J89" s="23">
        <f t="shared" si="19"/>
        <v>0</v>
      </c>
      <c r="K89" s="100"/>
      <c r="L89" s="100">
        <f t="shared" si="20"/>
        <v>0</v>
      </c>
      <c r="M89" s="138"/>
      <c r="N89" s="138">
        <f t="shared" si="21"/>
        <v>0</v>
      </c>
      <c r="O89" s="151"/>
      <c r="P89" s="151">
        <f t="shared" si="22"/>
        <v>0</v>
      </c>
      <c r="Q89" s="177"/>
      <c r="R89" s="177">
        <f t="shared" si="23"/>
        <v>0</v>
      </c>
      <c r="S89" s="202"/>
      <c r="T89" s="202">
        <f t="shared" si="24"/>
        <v>0</v>
      </c>
      <c r="U89" s="215"/>
      <c r="V89" s="215">
        <f t="shared" si="25"/>
        <v>0</v>
      </c>
      <c r="W89" s="146"/>
      <c r="X89" s="146">
        <f t="shared" si="26"/>
        <v>0</v>
      </c>
      <c r="Y89" s="234"/>
      <c r="Z89" s="234">
        <f t="shared" si="27"/>
        <v>0</v>
      </c>
      <c r="AA89" s="245"/>
      <c r="AB89" s="245">
        <f t="shared" si="28"/>
        <v>0</v>
      </c>
      <c r="AC89" s="259"/>
      <c r="AD89" s="259">
        <f t="shared" si="29"/>
        <v>0</v>
      </c>
      <c r="AE89" s="273"/>
      <c r="AF89" s="273">
        <f t="shared" si="30"/>
        <v>0</v>
      </c>
      <c r="AG89" s="287"/>
      <c r="AH89" s="287">
        <f t="shared" si="31"/>
        <v>0</v>
      </c>
      <c r="AI89" s="297"/>
      <c r="AJ89" s="297">
        <f t="shared" si="32"/>
        <v>0</v>
      </c>
      <c r="AK89" s="312"/>
      <c r="AL89" s="312">
        <f t="shared" si="33"/>
        <v>0</v>
      </c>
      <c r="AM89" s="15"/>
      <c r="AN89" s="15">
        <f t="shared" si="34"/>
        <v>0</v>
      </c>
      <c r="AO89" s="24">
        <f t="shared" si="35"/>
        <v>0</v>
      </c>
      <c r="AP89" s="15">
        <f t="shared" si="35"/>
        <v>0</v>
      </c>
      <c r="AQ89" s="23">
        <f t="shared" si="36"/>
        <v>0</v>
      </c>
      <c r="AR89" s="23">
        <f t="shared" si="37"/>
        <v>0</v>
      </c>
      <c r="AS89" s="20"/>
    </row>
    <row r="90" spans="1:45" x14ac:dyDescent="0.35">
      <c r="A90" s="17">
        <v>71</v>
      </c>
      <c r="B90" s="18" t="s">
        <v>187</v>
      </c>
      <c r="C90" s="19" t="s">
        <v>40</v>
      </c>
      <c r="D90" s="20"/>
      <c r="E90" s="20"/>
      <c r="F90" s="20"/>
      <c r="G90" s="20"/>
      <c r="H90" s="23"/>
      <c r="I90" s="23"/>
      <c r="J90" s="23">
        <f t="shared" si="19"/>
        <v>0</v>
      </c>
      <c r="K90" s="100"/>
      <c r="L90" s="100">
        <f t="shared" si="20"/>
        <v>0</v>
      </c>
      <c r="M90" s="138"/>
      <c r="N90" s="138">
        <f t="shared" si="21"/>
        <v>0</v>
      </c>
      <c r="O90" s="151"/>
      <c r="P90" s="151">
        <f t="shared" si="22"/>
        <v>0</v>
      </c>
      <c r="Q90" s="177"/>
      <c r="R90" s="177">
        <f t="shared" si="23"/>
        <v>0</v>
      </c>
      <c r="S90" s="202"/>
      <c r="T90" s="202">
        <f t="shared" si="24"/>
        <v>0</v>
      </c>
      <c r="U90" s="215"/>
      <c r="V90" s="215">
        <f t="shared" si="25"/>
        <v>0</v>
      </c>
      <c r="W90" s="146"/>
      <c r="X90" s="146">
        <f t="shared" si="26"/>
        <v>0</v>
      </c>
      <c r="Y90" s="234"/>
      <c r="Z90" s="234">
        <f t="shared" si="27"/>
        <v>0</v>
      </c>
      <c r="AA90" s="245"/>
      <c r="AB90" s="245">
        <f t="shared" si="28"/>
        <v>0</v>
      </c>
      <c r="AC90" s="259"/>
      <c r="AD90" s="259">
        <f t="shared" si="29"/>
        <v>0</v>
      </c>
      <c r="AE90" s="273"/>
      <c r="AF90" s="273">
        <f t="shared" si="30"/>
        <v>0</v>
      </c>
      <c r="AG90" s="287"/>
      <c r="AH90" s="287">
        <f t="shared" si="31"/>
        <v>0</v>
      </c>
      <c r="AI90" s="297"/>
      <c r="AJ90" s="297">
        <f t="shared" si="32"/>
        <v>0</v>
      </c>
      <c r="AK90" s="312"/>
      <c r="AL90" s="312">
        <f t="shared" si="33"/>
        <v>0</v>
      </c>
      <c r="AM90" s="15"/>
      <c r="AN90" s="15">
        <f t="shared" si="34"/>
        <v>0</v>
      </c>
      <c r="AO90" s="24">
        <f t="shared" si="35"/>
        <v>0</v>
      </c>
      <c r="AP90" s="15">
        <f t="shared" si="35"/>
        <v>0</v>
      </c>
      <c r="AQ90" s="23">
        <f t="shared" si="36"/>
        <v>0</v>
      </c>
      <c r="AR90" s="23">
        <f t="shared" si="37"/>
        <v>0</v>
      </c>
      <c r="AS90" s="20"/>
    </row>
    <row r="91" spans="1:45" x14ac:dyDescent="0.35">
      <c r="A91" s="17">
        <v>72</v>
      </c>
      <c r="B91" s="18" t="s">
        <v>188</v>
      </c>
      <c r="C91" s="19" t="s">
        <v>40</v>
      </c>
      <c r="D91" s="20"/>
      <c r="E91" s="20"/>
      <c r="F91" s="20"/>
      <c r="G91" s="20"/>
      <c r="H91" s="23"/>
      <c r="I91" s="23"/>
      <c r="J91" s="23">
        <f t="shared" si="19"/>
        <v>0</v>
      </c>
      <c r="K91" s="100"/>
      <c r="L91" s="100">
        <f t="shared" si="20"/>
        <v>0</v>
      </c>
      <c r="M91" s="138"/>
      <c r="N91" s="138">
        <f t="shared" si="21"/>
        <v>0</v>
      </c>
      <c r="O91" s="151"/>
      <c r="P91" s="151">
        <f t="shared" si="22"/>
        <v>0</v>
      </c>
      <c r="Q91" s="177"/>
      <c r="R91" s="177">
        <f t="shared" si="23"/>
        <v>0</v>
      </c>
      <c r="S91" s="202"/>
      <c r="T91" s="202">
        <f t="shared" si="24"/>
        <v>0</v>
      </c>
      <c r="U91" s="215"/>
      <c r="V91" s="215">
        <f t="shared" si="25"/>
        <v>0</v>
      </c>
      <c r="W91" s="146"/>
      <c r="X91" s="146">
        <f t="shared" si="26"/>
        <v>0</v>
      </c>
      <c r="Y91" s="234"/>
      <c r="Z91" s="234">
        <f t="shared" si="27"/>
        <v>0</v>
      </c>
      <c r="AA91" s="245"/>
      <c r="AB91" s="245">
        <f t="shared" si="28"/>
        <v>0</v>
      </c>
      <c r="AC91" s="259"/>
      <c r="AD91" s="259">
        <f t="shared" si="29"/>
        <v>0</v>
      </c>
      <c r="AE91" s="273"/>
      <c r="AF91" s="273">
        <f t="shared" si="30"/>
        <v>0</v>
      </c>
      <c r="AG91" s="287"/>
      <c r="AH91" s="287">
        <f t="shared" si="31"/>
        <v>0</v>
      </c>
      <c r="AI91" s="297"/>
      <c r="AJ91" s="297">
        <f t="shared" si="32"/>
        <v>0</v>
      </c>
      <c r="AK91" s="312"/>
      <c r="AL91" s="312">
        <f t="shared" si="33"/>
        <v>0</v>
      </c>
      <c r="AM91" s="15"/>
      <c r="AN91" s="15">
        <f t="shared" si="34"/>
        <v>0</v>
      </c>
      <c r="AO91" s="24">
        <f t="shared" si="35"/>
        <v>0</v>
      </c>
      <c r="AP91" s="15">
        <f t="shared" si="35"/>
        <v>0</v>
      </c>
      <c r="AQ91" s="23">
        <f t="shared" si="36"/>
        <v>0</v>
      </c>
      <c r="AR91" s="23">
        <f t="shared" si="37"/>
        <v>0</v>
      </c>
      <c r="AS91" s="20"/>
    </row>
    <row r="92" spans="1:45" x14ac:dyDescent="0.35">
      <c r="A92" s="17">
        <v>73</v>
      </c>
      <c r="B92" s="18" t="s">
        <v>189</v>
      </c>
      <c r="C92" s="19" t="s">
        <v>40</v>
      </c>
      <c r="D92" s="20"/>
      <c r="E92" s="20"/>
      <c r="F92" s="20"/>
      <c r="G92" s="20"/>
      <c r="H92" s="23"/>
      <c r="I92" s="23"/>
      <c r="J92" s="23">
        <f t="shared" si="19"/>
        <v>0</v>
      </c>
      <c r="K92" s="100"/>
      <c r="L92" s="100">
        <f t="shared" si="20"/>
        <v>0</v>
      </c>
      <c r="M92" s="138"/>
      <c r="N92" s="138">
        <f t="shared" si="21"/>
        <v>0</v>
      </c>
      <c r="O92" s="151"/>
      <c r="P92" s="151">
        <f t="shared" si="22"/>
        <v>0</v>
      </c>
      <c r="Q92" s="177"/>
      <c r="R92" s="177">
        <f t="shared" si="23"/>
        <v>0</v>
      </c>
      <c r="S92" s="202"/>
      <c r="T92" s="202">
        <f t="shared" si="24"/>
        <v>0</v>
      </c>
      <c r="U92" s="215"/>
      <c r="V92" s="215">
        <f t="shared" si="25"/>
        <v>0</v>
      </c>
      <c r="W92" s="146"/>
      <c r="X92" s="146">
        <f t="shared" si="26"/>
        <v>0</v>
      </c>
      <c r="Y92" s="234"/>
      <c r="Z92" s="234">
        <f t="shared" si="27"/>
        <v>0</v>
      </c>
      <c r="AA92" s="245"/>
      <c r="AB92" s="245">
        <f t="shared" si="28"/>
        <v>0</v>
      </c>
      <c r="AC92" s="259"/>
      <c r="AD92" s="259">
        <f t="shared" si="29"/>
        <v>0</v>
      </c>
      <c r="AE92" s="273"/>
      <c r="AF92" s="273">
        <f t="shared" si="30"/>
        <v>0</v>
      </c>
      <c r="AG92" s="287"/>
      <c r="AH92" s="287">
        <f t="shared" si="31"/>
        <v>0</v>
      </c>
      <c r="AI92" s="297"/>
      <c r="AJ92" s="297">
        <f t="shared" si="32"/>
        <v>0</v>
      </c>
      <c r="AK92" s="312"/>
      <c r="AL92" s="312">
        <f t="shared" si="33"/>
        <v>0</v>
      </c>
      <c r="AM92" s="15"/>
      <c r="AN92" s="15">
        <f t="shared" si="34"/>
        <v>0</v>
      </c>
      <c r="AO92" s="24">
        <f t="shared" si="35"/>
        <v>0</v>
      </c>
      <c r="AP92" s="15">
        <f t="shared" si="35"/>
        <v>0</v>
      </c>
      <c r="AQ92" s="23">
        <f t="shared" si="36"/>
        <v>0</v>
      </c>
      <c r="AR92" s="23">
        <f t="shared" si="37"/>
        <v>0</v>
      </c>
      <c r="AS92" s="20"/>
    </row>
    <row r="93" spans="1:45" x14ac:dyDescent="0.35">
      <c r="A93" s="17">
        <v>74</v>
      </c>
      <c r="B93" s="18" t="s">
        <v>190</v>
      </c>
      <c r="C93" s="19" t="s">
        <v>40</v>
      </c>
      <c r="D93" s="20"/>
      <c r="E93" s="20"/>
      <c r="F93" s="20"/>
      <c r="G93" s="20"/>
      <c r="H93" s="23"/>
      <c r="I93" s="23"/>
      <c r="J93" s="23">
        <f t="shared" si="19"/>
        <v>0</v>
      </c>
      <c r="K93" s="100"/>
      <c r="L93" s="100">
        <f t="shared" si="20"/>
        <v>0</v>
      </c>
      <c r="M93" s="138"/>
      <c r="N93" s="138">
        <f t="shared" si="21"/>
        <v>0</v>
      </c>
      <c r="O93" s="151"/>
      <c r="P93" s="151">
        <f t="shared" si="22"/>
        <v>0</v>
      </c>
      <c r="Q93" s="177"/>
      <c r="R93" s="177">
        <f t="shared" si="23"/>
        <v>0</v>
      </c>
      <c r="S93" s="202"/>
      <c r="T93" s="202">
        <f t="shared" si="24"/>
        <v>0</v>
      </c>
      <c r="U93" s="215"/>
      <c r="V93" s="215">
        <f t="shared" si="25"/>
        <v>0</v>
      </c>
      <c r="W93" s="146"/>
      <c r="X93" s="146">
        <f t="shared" si="26"/>
        <v>0</v>
      </c>
      <c r="Y93" s="234"/>
      <c r="Z93" s="234">
        <f t="shared" si="27"/>
        <v>0</v>
      </c>
      <c r="AA93" s="245"/>
      <c r="AB93" s="245">
        <f t="shared" si="28"/>
        <v>0</v>
      </c>
      <c r="AC93" s="259"/>
      <c r="AD93" s="259">
        <f t="shared" si="29"/>
        <v>0</v>
      </c>
      <c r="AE93" s="273"/>
      <c r="AF93" s="273">
        <f t="shared" si="30"/>
        <v>0</v>
      </c>
      <c r="AG93" s="287"/>
      <c r="AH93" s="287">
        <f t="shared" si="31"/>
        <v>0</v>
      </c>
      <c r="AI93" s="297"/>
      <c r="AJ93" s="297">
        <f t="shared" si="32"/>
        <v>0</v>
      </c>
      <c r="AK93" s="312"/>
      <c r="AL93" s="312">
        <f t="shared" si="33"/>
        <v>0</v>
      </c>
      <c r="AM93" s="15"/>
      <c r="AN93" s="15">
        <f t="shared" si="34"/>
        <v>0</v>
      </c>
      <c r="AO93" s="24">
        <f t="shared" si="35"/>
        <v>0</v>
      </c>
      <c r="AP93" s="15">
        <f t="shared" si="35"/>
        <v>0</v>
      </c>
      <c r="AQ93" s="23">
        <f t="shared" si="36"/>
        <v>0</v>
      </c>
      <c r="AR93" s="23">
        <f t="shared" si="37"/>
        <v>0</v>
      </c>
      <c r="AS93" s="20"/>
    </row>
    <row r="94" spans="1:45" x14ac:dyDescent="0.35">
      <c r="A94" s="17">
        <v>75</v>
      </c>
      <c r="B94" s="18" t="s">
        <v>191</v>
      </c>
      <c r="C94" s="19" t="s">
        <v>40</v>
      </c>
      <c r="D94" s="20"/>
      <c r="E94" s="20"/>
      <c r="F94" s="20"/>
      <c r="G94" s="20"/>
      <c r="H94" s="23"/>
      <c r="I94" s="23"/>
      <c r="J94" s="23">
        <f t="shared" si="19"/>
        <v>0</v>
      </c>
      <c r="K94" s="100"/>
      <c r="L94" s="100">
        <f t="shared" si="20"/>
        <v>0</v>
      </c>
      <c r="M94" s="138"/>
      <c r="N94" s="138">
        <f t="shared" si="21"/>
        <v>0</v>
      </c>
      <c r="O94" s="151"/>
      <c r="P94" s="151">
        <f t="shared" si="22"/>
        <v>0</v>
      </c>
      <c r="Q94" s="177"/>
      <c r="R94" s="177">
        <f t="shared" si="23"/>
        <v>0</v>
      </c>
      <c r="S94" s="202"/>
      <c r="T94" s="202">
        <f t="shared" si="24"/>
        <v>0</v>
      </c>
      <c r="U94" s="215"/>
      <c r="V94" s="215">
        <f t="shared" si="25"/>
        <v>0</v>
      </c>
      <c r="W94" s="146"/>
      <c r="X94" s="146">
        <f t="shared" si="26"/>
        <v>0</v>
      </c>
      <c r="Y94" s="234"/>
      <c r="Z94" s="234">
        <f t="shared" si="27"/>
        <v>0</v>
      </c>
      <c r="AA94" s="245"/>
      <c r="AB94" s="245">
        <f t="shared" si="28"/>
        <v>0</v>
      </c>
      <c r="AC94" s="259"/>
      <c r="AD94" s="259">
        <f t="shared" si="29"/>
        <v>0</v>
      </c>
      <c r="AE94" s="273"/>
      <c r="AF94" s="273">
        <f t="shared" si="30"/>
        <v>0</v>
      </c>
      <c r="AG94" s="287"/>
      <c r="AH94" s="287">
        <f t="shared" si="31"/>
        <v>0</v>
      </c>
      <c r="AI94" s="297"/>
      <c r="AJ94" s="297">
        <f t="shared" si="32"/>
        <v>0</v>
      </c>
      <c r="AK94" s="312"/>
      <c r="AL94" s="312">
        <f t="shared" si="33"/>
        <v>0</v>
      </c>
      <c r="AM94" s="15"/>
      <c r="AN94" s="15">
        <f t="shared" si="34"/>
        <v>0</v>
      </c>
      <c r="AO94" s="24">
        <f t="shared" si="35"/>
        <v>0</v>
      </c>
      <c r="AP94" s="15">
        <f t="shared" si="35"/>
        <v>0</v>
      </c>
      <c r="AQ94" s="23">
        <f t="shared" si="36"/>
        <v>0</v>
      </c>
      <c r="AR94" s="23">
        <f t="shared" si="37"/>
        <v>0</v>
      </c>
      <c r="AS94" s="20"/>
    </row>
    <row r="95" spans="1:45" x14ac:dyDescent="0.35">
      <c r="A95" s="17">
        <v>76</v>
      </c>
      <c r="B95" s="18" t="s">
        <v>192</v>
      </c>
      <c r="C95" s="19" t="s">
        <v>40</v>
      </c>
      <c r="D95" s="20"/>
      <c r="E95" s="20"/>
      <c r="F95" s="20"/>
      <c r="G95" s="20"/>
      <c r="H95" s="23"/>
      <c r="I95" s="23"/>
      <c r="J95" s="23">
        <f t="shared" si="19"/>
        <v>0</v>
      </c>
      <c r="K95" s="100"/>
      <c r="L95" s="100">
        <f t="shared" si="20"/>
        <v>0</v>
      </c>
      <c r="M95" s="138"/>
      <c r="N95" s="138">
        <f t="shared" si="21"/>
        <v>0</v>
      </c>
      <c r="O95" s="151"/>
      <c r="P95" s="151">
        <f t="shared" si="22"/>
        <v>0</v>
      </c>
      <c r="Q95" s="177"/>
      <c r="R95" s="177">
        <f t="shared" si="23"/>
        <v>0</v>
      </c>
      <c r="S95" s="202"/>
      <c r="T95" s="202">
        <f t="shared" si="24"/>
        <v>0</v>
      </c>
      <c r="U95" s="215"/>
      <c r="V95" s="215">
        <f t="shared" si="25"/>
        <v>0</v>
      </c>
      <c r="W95" s="146"/>
      <c r="X95" s="146">
        <f t="shared" si="26"/>
        <v>0</v>
      </c>
      <c r="Y95" s="234"/>
      <c r="Z95" s="234">
        <f t="shared" si="27"/>
        <v>0</v>
      </c>
      <c r="AA95" s="245"/>
      <c r="AB95" s="245">
        <f t="shared" si="28"/>
        <v>0</v>
      </c>
      <c r="AC95" s="259"/>
      <c r="AD95" s="259">
        <f t="shared" si="29"/>
        <v>0</v>
      </c>
      <c r="AE95" s="273"/>
      <c r="AF95" s="273">
        <f t="shared" si="30"/>
        <v>0</v>
      </c>
      <c r="AG95" s="287"/>
      <c r="AH95" s="287">
        <f t="shared" si="31"/>
        <v>0</v>
      </c>
      <c r="AI95" s="297"/>
      <c r="AJ95" s="297">
        <f t="shared" si="32"/>
        <v>0</v>
      </c>
      <c r="AK95" s="312"/>
      <c r="AL95" s="312">
        <f t="shared" si="33"/>
        <v>0</v>
      </c>
      <c r="AM95" s="15"/>
      <c r="AN95" s="15">
        <f t="shared" si="34"/>
        <v>0</v>
      </c>
      <c r="AO95" s="24">
        <f t="shared" si="35"/>
        <v>0</v>
      </c>
      <c r="AP95" s="15">
        <f t="shared" si="35"/>
        <v>0</v>
      </c>
      <c r="AQ95" s="23">
        <f t="shared" si="36"/>
        <v>0</v>
      </c>
      <c r="AR95" s="23">
        <f t="shared" si="37"/>
        <v>0</v>
      </c>
      <c r="AS95" s="20"/>
    </row>
    <row r="96" spans="1:45" x14ac:dyDescent="0.35">
      <c r="A96" s="17">
        <v>77</v>
      </c>
      <c r="B96" s="18" t="s">
        <v>193</v>
      </c>
      <c r="C96" s="19" t="s">
        <v>40</v>
      </c>
      <c r="D96" s="20"/>
      <c r="E96" s="20"/>
      <c r="F96" s="20"/>
      <c r="G96" s="20"/>
      <c r="H96" s="23"/>
      <c r="I96" s="23"/>
      <c r="J96" s="23">
        <f t="shared" si="19"/>
        <v>0</v>
      </c>
      <c r="K96" s="100"/>
      <c r="L96" s="100">
        <f t="shared" si="20"/>
        <v>0</v>
      </c>
      <c r="M96" s="138"/>
      <c r="N96" s="138">
        <f t="shared" si="21"/>
        <v>0</v>
      </c>
      <c r="O96" s="151"/>
      <c r="P96" s="151">
        <f t="shared" si="22"/>
        <v>0</v>
      </c>
      <c r="Q96" s="177"/>
      <c r="R96" s="177">
        <f t="shared" si="23"/>
        <v>0</v>
      </c>
      <c r="S96" s="202"/>
      <c r="T96" s="202">
        <f t="shared" si="24"/>
        <v>0</v>
      </c>
      <c r="U96" s="215"/>
      <c r="V96" s="215">
        <f t="shared" si="25"/>
        <v>0</v>
      </c>
      <c r="W96" s="146"/>
      <c r="X96" s="146">
        <f t="shared" si="26"/>
        <v>0</v>
      </c>
      <c r="Y96" s="234"/>
      <c r="Z96" s="234">
        <f t="shared" si="27"/>
        <v>0</v>
      </c>
      <c r="AA96" s="245"/>
      <c r="AB96" s="245">
        <f t="shared" si="28"/>
        <v>0</v>
      </c>
      <c r="AC96" s="259"/>
      <c r="AD96" s="259">
        <f t="shared" si="29"/>
        <v>0</v>
      </c>
      <c r="AE96" s="273"/>
      <c r="AF96" s="273">
        <f t="shared" si="30"/>
        <v>0</v>
      </c>
      <c r="AG96" s="287"/>
      <c r="AH96" s="287">
        <f t="shared" si="31"/>
        <v>0</v>
      </c>
      <c r="AI96" s="297"/>
      <c r="AJ96" s="297">
        <f t="shared" si="32"/>
        <v>0</v>
      </c>
      <c r="AK96" s="312"/>
      <c r="AL96" s="312">
        <f t="shared" si="33"/>
        <v>0</v>
      </c>
      <c r="AM96" s="15"/>
      <c r="AN96" s="15">
        <f t="shared" si="34"/>
        <v>0</v>
      </c>
      <c r="AO96" s="24">
        <f t="shared" si="35"/>
        <v>0</v>
      </c>
      <c r="AP96" s="15">
        <f t="shared" si="35"/>
        <v>0</v>
      </c>
      <c r="AQ96" s="23">
        <f t="shared" si="36"/>
        <v>0</v>
      </c>
      <c r="AR96" s="23">
        <f t="shared" si="37"/>
        <v>0</v>
      </c>
      <c r="AS96" s="20"/>
    </row>
    <row r="97" spans="1:45" x14ac:dyDescent="0.35">
      <c r="A97" s="17">
        <v>78</v>
      </c>
      <c r="B97" s="18" t="s">
        <v>194</v>
      </c>
      <c r="C97" s="19" t="s">
        <v>40</v>
      </c>
      <c r="D97" s="20"/>
      <c r="E97" s="20"/>
      <c r="F97" s="20"/>
      <c r="G97" s="20"/>
      <c r="H97" s="23"/>
      <c r="I97" s="23"/>
      <c r="J97" s="23">
        <f t="shared" si="19"/>
        <v>0</v>
      </c>
      <c r="K97" s="100"/>
      <c r="L97" s="100">
        <f t="shared" si="20"/>
        <v>0</v>
      </c>
      <c r="M97" s="138"/>
      <c r="N97" s="138">
        <f t="shared" si="21"/>
        <v>0</v>
      </c>
      <c r="O97" s="151"/>
      <c r="P97" s="151">
        <f t="shared" si="22"/>
        <v>0</v>
      </c>
      <c r="Q97" s="177"/>
      <c r="R97" s="177">
        <f t="shared" si="23"/>
        <v>0</v>
      </c>
      <c r="S97" s="202"/>
      <c r="T97" s="202">
        <f t="shared" si="24"/>
        <v>0</v>
      </c>
      <c r="U97" s="215"/>
      <c r="V97" s="215">
        <f t="shared" si="25"/>
        <v>0</v>
      </c>
      <c r="W97" s="146"/>
      <c r="X97" s="146">
        <f t="shared" si="26"/>
        <v>0</v>
      </c>
      <c r="Y97" s="234"/>
      <c r="Z97" s="234">
        <f t="shared" si="27"/>
        <v>0</v>
      </c>
      <c r="AA97" s="245"/>
      <c r="AB97" s="245">
        <f t="shared" si="28"/>
        <v>0</v>
      </c>
      <c r="AC97" s="259"/>
      <c r="AD97" s="259">
        <f t="shared" si="29"/>
        <v>0</v>
      </c>
      <c r="AE97" s="273"/>
      <c r="AF97" s="273">
        <f t="shared" si="30"/>
        <v>0</v>
      </c>
      <c r="AG97" s="287"/>
      <c r="AH97" s="287">
        <f t="shared" si="31"/>
        <v>0</v>
      </c>
      <c r="AI97" s="297"/>
      <c r="AJ97" s="297">
        <f t="shared" si="32"/>
        <v>0</v>
      </c>
      <c r="AK97" s="312"/>
      <c r="AL97" s="312">
        <f t="shared" si="33"/>
        <v>0</v>
      </c>
      <c r="AM97" s="15"/>
      <c r="AN97" s="15">
        <f t="shared" si="34"/>
        <v>0</v>
      </c>
      <c r="AO97" s="24">
        <f t="shared" si="35"/>
        <v>0</v>
      </c>
      <c r="AP97" s="15">
        <f t="shared" si="35"/>
        <v>0</v>
      </c>
      <c r="AQ97" s="23">
        <f t="shared" si="36"/>
        <v>0</v>
      </c>
      <c r="AR97" s="23">
        <f t="shared" si="37"/>
        <v>0</v>
      </c>
      <c r="AS97" s="20"/>
    </row>
    <row r="98" spans="1:45" x14ac:dyDescent="0.35">
      <c r="A98" s="17">
        <v>79</v>
      </c>
      <c r="B98" s="18" t="s">
        <v>195</v>
      </c>
      <c r="C98" s="19" t="s">
        <v>196</v>
      </c>
      <c r="D98" s="20"/>
      <c r="E98" s="20"/>
      <c r="F98" s="20"/>
      <c r="G98" s="20"/>
      <c r="H98" s="23"/>
      <c r="I98" s="23"/>
      <c r="J98" s="23">
        <f t="shared" si="19"/>
        <v>0</v>
      </c>
      <c r="K98" s="100"/>
      <c r="L98" s="100">
        <f t="shared" si="20"/>
        <v>0</v>
      </c>
      <c r="M98" s="138"/>
      <c r="N98" s="138">
        <f t="shared" si="21"/>
        <v>0</v>
      </c>
      <c r="O98" s="151"/>
      <c r="P98" s="151">
        <f t="shared" si="22"/>
        <v>0</v>
      </c>
      <c r="Q98" s="177"/>
      <c r="R98" s="177">
        <f t="shared" si="23"/>
        <v>0</v>
      </c>
      <c r="S98" s="202"/>
      <c r="T98" s="202">
        <f t="shared" si="24"/>
        <v>0</v>
      </c>
      <c r="U98" s="215"/>
      <c r="V98" s="215">
        <f t="shared" si="25"/>
        <v>0</v>
      </c>
      <c r="W98" s="146"/>
      <c r="X98" s="146">
        <f t="shared" si="26"/>
        <v>0</v>
      </c>
      <c r="Y98" s="234"/>
      <c r="Z98" s="234">
        <f t="shared" si="27"/>
        <v>0</v>
      </c>
      <c r="AA98" s="245"/>
      <c r="AB98" s="245">
        <f t="shared" si="28"/>
        <v>0</v>
      </c>
      <c r="AC98" s="259"/>
      <c r="AD98" s="259">
        <f t="shared" si="29"/>
        <v>0</v>
      </c>
      <c r="AE98" s="273"/>
      <c r="AF98" s="273">
        <f t="shared" si="30"/>
        <v>0</v>
      </c>
      <c r="AG98" s="287"/>
      <c r="AH98" s="287">
        <f t="shared" si="31"/>
        <v>0</v>
      </c>
      <c r="AI98" s="297"/>
      <c r="AJ98" s="297">
        <f t="shared" si="32"/>
        <v>0</v>
      </c>
      <c r="AK98" s="312"/>
      <c r="AL98" s="312">
        <f t="shared" si="33"/>
        <v>0</v>
      </c>
      <c r="AM98" s="15"/>
      <c r="AN98" s="15">
        <f t="shared" si="34"/>
        <v>0</v>
      </c>
      <c r="AO98" s="24">
        <f t="shared" si="35"/>
        <v>0</v>
      </c>
      <c r="AP98" s="15">
        <f t="shared" si="35"/>
        <v>0</v>
      </c>
      <c r="AQ98" s="23">
        <f t="shared" si="36"/>
        <v>0</v>
      </c>
      <c r="AR98" s="23">
        <f t="shared" si="37"/>
        <v>0</v>
      </c>
      <c r="AS98" s="20"/>
    </row>
    <row r="99" spans="1:45" x14ac:dyDescent="0.35">
      <c r="A99" s="17">
        <v>80</v>
      </c>
      <c r="B99" s="18" t="s">
        <v>197</v>
      </c>
      <c r="C99" s="19" t="s">
        <v>52</v>
      </c>
      <c r="D99" s="20"/>
      <c r="E99" s="20"/>
      <c r="F99" s="20"/>
      <c r="G99" s="20"/>
      <c r="H99" s="23"/>
      <c r="I99" s="23"/>
      <c r="J99" s="23">
        <f t="shared" si="19"/>
        <v>0</v>
      </c>
      <c r="K99" s="100"/>
      <c r="L99" s="100">
        <f t="shared" si="20"/>
        <v>0</v>
      </c>
      <c r="M99" s="138"/>
      <c r="N99" s="138">
        <f t="shared" si="21"/>
        <v>0</v>
      </c>
      <c r="O99" s="151"/>
      <c r="P99" s="151">
        <f t="shared" si="22"/>
        <v>0</v>
      </c>
      <c r="Q99" s="177"/>
      <c r="R99" s="177">
        <f t="shared" si="23"/>
        <v>0</v>
      </c>
      <c r="S99" s="202"/>
      <c r="T99" s="202">
        <f t="shared" si="24"/>
        <v>0</v>
      </c>
      <c r="U99" s="215"/>
      <c r="V99" s="215">
        <f t="shared" si="25"/>
        <v>0</v>
      </c>
      <c r="W99" s="146"/>
      <c r="X99" s="146">
        <f t="shared" si="26"/>
        <v>0</v>
      </c>
      <c r="Y99" s="234"/>
      <c r="Z99" s="234">
        <f t="shared" si="27"/>
        <v>0</v>
      </c>
      <c r="AA99" s="245"/>
      <c r="AB99" s="245">
        <f t="shared" si="28"/>
        <v>0</v>
      </c>
      <c r="AC99" s="259"/>
      <c r="AD99" s="259">
        <f t="shared" si="29"/>
        <v>0</v>
      </c>
      <c r="AE99" s="273"/>
      <c r="AF99" s="273">
        <f t="shared" si="30"/>
        <v>0</v>
      </c>
      <c r="AG99" s="287"/>
      <c r="AH99" s="287">
        <f t="shared" si="31"/>
        <v>0</v>
      </c>
      <c r="AI99" s="297"/>
      <c r="AJ99" s="297">
        <f t="shared" si="32"/>
        <v>0</v>
      </c>
      <c r="AK99" s="312"/>
      <c r="AL99" s="312">
        <f t="shared" si="33"/>
        <v>0</v>
      </c>
      <c r="AM99" s="15"/>
      <c r="AN99" s="15">
        <f t="shared" si="34"/>
        <v>0</v>
      </c>
      <c r="AO99" s="24">
        <f t="shared" si="35"/>
        <v>0</v>
      </c>
      <c r="AP99" s="15">
        <f t="shared" si="35"/>
        <v>0</v>
      </c>
      <c r="AQ99" s="23">
        <f t="shared" si="36"/>
        <v>0</v>
      </c>
      <c r="AR99" s="23">
        <f t="shared" si="37"/>
        <v>0</v>
      </c>
      <c r="AS99" s="20"/>
    </row>
    <row r="100" spans="1:45" x14ac:dyDescent="0.35">
      <c r="A100" s="17">
        <v>81</v>
      </c>
      <c r="B100" s="18" t="s">
        <v>198</v>
      </c>
      <c r="C100" s="19" t="s">
        <v>40</v>
      </c>
      <c r="D100" s="20"/>
      <c r="E100" s="20"/>
      <c r="F100" s="20"/>
      <c r="G100" s="20"/>
      <c r="H100" s="23"/>
      <c r="I100" s="23"/>
      <c r="J100" s="23">
        <f t="shared" si="19"/>
        <v>0</v>
      </c>
      <c r="K100" s="100"/>
      <c r="L100" s="100">
        <f t="shared" si="20"/>
        <v>0</v>
      </c>
      <c r="M100" s="138"/>
      <c r="N100" s="138">
        <f t="shared" si="21"/>
        <v>0</v>
      </c>
      <c r="O100" s="151"/>
      <c r="P100" s="151">
        <f t="shared" si="22"/>
        <v>0</v>
      </c>
      <c r="Q100" s="177"/>
      <c r="R100" s="177">
        <f t="shared" si="23"/>
        <v>0</v>
      </c>
      <c r="S100" s="202"/>
      <c r="T100" s="202">
        <f t="shared" si="24"/>
        <v>0</v>
      </c>
      <c r="U100" s="215"/>
      <c r="V100" s="215">
        <f t="shared" si="25"/>
        <v>0</v>
      </c>
      <c r="W100" s="146"/>
      <c r="X100" s="146">
        <f t="shared" si="26"/>
        <v>0</v>
      </c>
      <c r="Y100" s="234"/>
      <c r="Z100" s="234">
        <f t="shared" si="27"/>
        <v>0</v>
      </c>
      <c r="AA100" s="245"/>
      <c r="AB100" s="245">
        <f t="shared" si="28"/>
        <v>0</v>
      </c>
      <c r="AC100" s="259"/>
      <c r="AD100" s="259">
        <f t="shared" si="29"/>
        <v>0</v>
      </c>
      <c r="AE100" s="273"/>
      <c r="AF100" s="273">
        <f t="shared" si="30"/>
        <v>0</v>
      </c>
      <c r="AG100" s="287"/>
      <c r="AH100" s="287">
        <f t="shared" si="31"/>
        <v>0</v>
      </c>
      <c r="AI100" s="297"/>
      <c r="AJ100" s="297">
        <f t="shared" si="32"/>
        <v>0</v>
      </c>
      <c r="AK100" s="312"/>
      <c r="AL100" s="312">
        <f t="shared" si="33"/>
        <v>0</v>
      </c>
      <c r="AM100" s="15"/>
      <c r="AN100" s="15">
        <f t="shared" si="34"/>
        <v>0</v>
      </c>
      <c r="AO100" s="24">
        <f t="shared" si="35"/>
        <v>0</v>
      </c>
      <c r="AP100" s="15">
        <f t="shared" si="35"/>
        <v>0</v>
      </c>
      <c r="AQ100" s="23">
        <f t="shared" si="36"/>
        <v>0</v>
      </c>
      <c r="AR100" s="23">
        <f t="shared" si="37"/>
        <v>0</v>
      </c>
      <c r="AS100" s="20"/>
    </row>
    <row r="101" spans="1:45" x14ac:dyDescent="0.35">
      <c r="A101" s="17">
        <v>82</v>
      </c>
      <c r="B101" s="18" t="s">
        <v>199</v>
      </c>
      <c r="C101" s="19" t="s">
        <v>40</v>
      </c>
      <c r="D101" s="20"/>
      <c r="E101" s="20"/>
      <c r="F101" s="20"/>
      <c r="G101" s="20"/>
      <c r="H101" s="23"/>
      <c r="I101" s="23"/>
      <c r="J101" s="23">
        <f t="shared" si="19"/>
        <v>0</v>
      </c>
      <c r="K101" s="100"/>
      <c r="L101" s="100">
        <f t="shared" si="20"/>
        <v>0</v>
      </c>
      <c r="M101" s="138"/>
      <c r="N101" s="138">
        <f t="shared" si="21"/>
        <v>0</v>
      </c>
      <c r="O101" s="151"/>
      <c r="P101" s="151">
        <f t="shared" si="22"/>
        <v>0</v>
      </c>
      <c r="Q101" s="177"/>
      <c r="R101" s="177">
        <f t="shared" si="23"/>
        <v>0</v>
      </c>
      <c r="S101" s="202"/>
      <c r="T101" s="202">
        <f t="shared" si="24"/>
        <v>0</v>
      </c>
      <c r="U101" s="215"/>
      <c r="V101" s="215">
        <f t="shared" si="25"/>
        <v>0</v>
      </c>
      <c r="W101" s="146"/>
      <c r="X101" s="146">
        <f t="shared" si="26"/>
        <v>0</v>
      </c>
      <c r="Y101" s="234"/>
      <c r="Z101" s="234">
        <f t="shared" si="27"/>
        <v>0</v>
      </c>
      <c r="AA101" s="245"/>
      <c r="AB101" s="245">
        <f t="shared" si="28"/>
        <v>0</v>
      </c>
      <c r="AC101" s="259"/>
      <c r="AD101" s="259">
        <f t="shared" si="29"/>
        <v>0</v>
      </c>
      <c r="AE101" s="273"/>
      <c r="AF101" s="273">
        <f t="shared" si="30"/>
        <v>0</v>
      </c>
      <c r="AG101" s="287"/>
      <c r="AH101" s="287">
        <f t="shared" si="31"/>
        <v>0</v>
      </c>
      <c r="AI101" s="297"/>
      <c r="AJ101" s="297">
        <f t="shared" si="32"/>
        <v>0</v>
      </c>
      <c r="AK101" s="312"/>
      <c r="AL101" s="312">
        <f t="shared" si="33"/>
        <v>0</v>
      </c>
      <c r="AM101" s="15"/>
      <c r="AN101" s="15">
        <f t="shared" si="34"/>
        <v>0</v>
      </c>
      <c r="AO101" s="24">
        <f t="shared" si="35"/>
        <v>0</v>
      </c>
      <c r="AP101" s="15">
        <f t="shared" si="35"/>
        <v>0</v>
      </c>
      <c r="AQ101" s="23">
        <f t="shared" si="36"/>
        <v>0</v>
      </c>
      <c r="AR101" s="23">
        <f t="shared" si="37"/>
        <v>0</v>
      </c>
      <c r="AS101" s="20"/>
    </row>
    <row r="102" spans="1:45" x14ac:dyDescent="0.35">
      <c r="A102" s="17">
        <v>83</v>
      </c>
      <c r="B102" s="18" t="s">
        <v>200</v>
      </c>
      <c r="C102" s="19" t="s">
        <v>40</v>
      </c>
      <c r="D102" s="20"/>
      <c r="E102" s="20"/>
      <c r="F102" s="20"/>
      <c r="G102" s="20"/>
      <c r="H102" s="23"/>
      <c r="I102" s="23"/>
      <c r="J102" s="23">
        <f t="shared" si="19"/>
        <v>0</v>
      </c>
      <c r="K102" s="100"/>
      <c r="L102" s="100">
        <f t="shared" si="20"/>
        <v>0</v>
      </c>
      <c r="M102" s="138"/>
      <c r="N102" s="138">
        <f t="shared" si="21"/>
        <v>0</v>
      </c>
      <c r="O102" s="151"/>
      <c r="P102" s="151">
        <f t="shared" si="22"/>
        <v>0</v>
      </c>
      <c r="Q102" s="177"/>
      <c r="R102" s="177">
        <f t="shared" si="23"/>
        <v>0</v>
      </c>
      <c r="S102" s="202"/>
      <c r="T102" s="202">
        <f t="shared" si="24"/>
        <v>0</v>
      </c>
      <c r="U102" s="215"/>
      <c r="V102" s="215">
        <f t="shared" si="25"/>
        <v>0</v>
      </c>
      <c r="W102" s="146"/>
      <c r="X102" s="146">
        <f t="shared" si="26"/>
        <v>0</v>
      </c>
      <c r="Y102" s="234"/>
      <c r="Z102" s="234">
        <f t="shared" si="27"/>
        <v>0</v>
      </c>
      <c r="AA102" s="245"/>
      <c r="AB102" s="245">
        <f t="shared" si="28"/>
        <v>0</v>
      </c>
      <c r="AC102" s="259"/>
      <c r="AD102" s="259">
        <f t="shared" si="29"/>
        <v>0</v>
      </c>
      <c r="AE102" s="273"/>
      <c r="AF102" s="273">
        <f t="shared" si="30"/>
        <v>0</v>
      </c>
      <c r="AG102" s="287"/>
      <c r="AH102" s="287">
        <f t="shared" si="31"/>
        <v>0</v>
      </c>
      <c r="AI102" s="297"/>
      <c r="AJ102" s="297">
        <f t="shared" si="32"/>
        <v>0</v>
      </c>
      <c r="AK102" s="312"/>
      <c r="AL102" s="312">
        <f t="shared" si="33"/>
        <v>0</v>
      </c>
      <c r="AM102" s="15"/>
      <c r="AN102" s="15">
        <f t="shared" si="34"/>
        <v>0</v>
      </c>
      <c r="AO102" s="24">
        <f t="shared" si="35"/>
        <v>0</v>
      </c>
      <c r="AP102" s="15">
        <f t="shared" si="35"/>
        <v>0</v>
      </c>
      <c r="AQ102" s="23">
        <f t="shared" si="36"/>
        <v>0</v>
      </c>
      <c r="AR102" s="23">
        <f t="shared" si="37"/>
        <v>0</v>
      </c>
      <c r="AS102" s="20"/>
    </row>
    <row r="103" spans="1:45" x14ac:dyDescent="0.35">
      <c r="A103" s="17">
        <v>84</v>
      </c>
      <c r="B103" s="18" t="s">
        <v>201</v>
      </c>
      <c r="C103" s="19" t="s">
        <v>40</v>
      </c>
      <c r="D103" s="20"/>
      <c r="E103" s="20"/>
      <c r="F103" s="20"/>
      <c r="G103" s="20"/>
      <c r="H103" s="23"/>
      <c r="I103" s="23"/>
      <c r="J103" s="23">
        <f t="shared" si="19"/>
        <v>0</v>
      </c>
      <c r="K103" s="100"/>
      <c r="L103" s="100">
        <f t="shared" si="20"/>
        <v>0</v>
      </c>
      <c r="M103" s="138"/>
      <c r="N103" s="138">
        <f t="shared" si="21"/>
        <v>0</v>
      </c>
      <c r="O103" s="151"/>
      <c r="P103" s="151">
        <f t="shared" si="22"/>
        <v>0</v>
      </c>
      <c r="Q103" s="177"/>
      <c r="R103" s="177">
        <f t="shared" si="23"/>
        <v>0</v>
      </c>
      <c r="S103" s="202"/>
      <c r="T103" s="202">
        <f t="shared" si="24"/>
        <v>0</v>
      </c>
      <c r="U103" s="215"/>
      <c r="V103" s="215">
        <f t="shared" si="25"/>
        <v>0</v>
      </c>
      <c r="W103" s="146"/>
      <c r="X103" s="146">
        <f t="shared" si="26"/>
        <v>0</v>
      </c>
      <c r="Y103" s="234"/>
      <c r="Z103" s="234">
        <f t="shared" si="27"/>
        <v>0</v>
      </c>
      <c r="AA103" s="245"/>
      <c r="AB103" s="245">
        <f t="shared" si="28"/>
        <v>0</v>
      </c>
      <c r="AC103" s="259"/>
      <c r="AD103" s="259">
        <f t="shared" si="29"/>
        <v>0</v>
      </c>
      <c r="AE103" s="273"/>
      <c r="AF103" s="273">
        <f t="shared" si="30"/>
        <v>0</v>
      </c>
      <c r="AG103" s="287"/>
      <c r="AH103" s="287">
        <f t="shared" si="31"/>
        <v>0</v>
      </c>
      <c r="AI103" s="297"/>
      <c r="AJ103" s="297">
        <f t="shared" si="32"/>
        <v>0</v>
      </c>
      <c r="AK103" s="312"/>
      <c r="AL103" s="312">
        <f t="shared" si="33"/>
        <v>0</v>
      </c>
      <c r="AM103" s="15"/>
      <c r="AN103" s="15">
        <f t="shared" si="34"/>
        <v>0</v>
      </c>
      <c r="AO103" s="24">
        <f t="shared" si="35"/>
        <v>0</v>
      </c>
      <c r="AP103" s="15">
        <f t="shared" si="35"/>
        <v>0</v>
      </c>
      <c r="AQ103" s="23">
        <f t="shared" si="36"/>
        <v>0</v>
      </c>
      <c r="AR103" s="23">
        <f t="shared" si="37"/>
        <v>0</v>
      </c>
      <c r="AS103" s="20"/>
    </row>
    <row r="104" spans="1:45" x14ac:dyDescent="0.35">
      <c r="A104" s="17">
        <v>85</v>
      </c>
      <c r="B104" s="18" t="s">
        <v>202</v>
      </c>
      <c r="C104" s="19" t="s">
        <v>196</v>
      </c>
      <c r="D104" s="20"/>
      <c r="E104" s="20"/>
      <c r="F104" s="20"/>
      <c r="G104" s="20"/>
      <c r="H104" s="23"/>
      <c r="I104" s="23"/>
      <c r="J104" s="23">
        <f t="shared" si="19"/>
        <v>0</v>
      </c>
      <c r="K104" s="100"/>
      <c r="L104" s="100">
        <f t="shared" si="20"/>
        <v>0</v>
      </c>
      <c r="M104" s="138"/>
      <c r="N104" s="138">
        <f t="shared" si="21"/>
        <v>0</v>
      </c>
      <c r="O104" s="151"/>
      <c r="P104" s="151">
        <f t="shared" si="22"/>
        <v>0</v>
      </c>
      <c r="Q104" s="177"/>
      <c r="R104" s="177">
        <f t="shared" si="23"/>
        <v>0</v>
      </c>
      <c r="S104" s="202"/>
      <c r="T104" s="202">
        <f t="shared" si="24"/>
        <v>0</v>
      </c>
      <c r="U104" s="215"/>
      <c r="V104" s="215">
        <f t="shared" si="25"/>
        <v>0</v>
      </c>
      <c r="W104" s="146"/>
      <c r="X104" s="146">
        <f t="shared" si="26"/>
        <v>0</v>
      </c>
      <c r="Y104" s="234"/>
      <c r="Z104" s="234">
        <f t="shared" si="27"/>
        <v>0</v>
      </c>
      <c r="AA104" s="245"/>
      <c r="AB104" s="245">
        <f t="shared" si="28"/>
        <v>0</v>
      </c>
      <c r="AC104" s="259"/>
      <c r="AD104" s="259">
        <f t="shared" si="29"/>
        <v>0</v>
      </c>
      <c r="AE104" s="273"/>
      <c r="AF104" s="273">
        <f t="shared" si="30"/>
        <v>0</v>
      </c>
      <c r="AG104" s="287"/>
      <c r="AH104" s="287">
        <f t="shared" si="31"/>
        <v>0</v>
      </c>
      <c r="AI104" s="297"/>
      <c r="AJ104" s="297">
        <f t="shared" si="32"/>
        <v>0</v>
      </c>
      <c r="AK104" s="312"/>
      <c r="AL104" s="312">
        <f t="shared" si="33"/>
        <v>0</v>
      </c>
      <c r="AM104" s="15"/>
      <c r="AN104" s="15">
        <f t="shared" si="34"/>
        <v>0</v>
      </c>
      <c r="AO104" s="24">
        <f t="shared" si="35"/>
        <v>0</v>
      </c>
      <c r="AP104" s="15">
        <f t="shared" si="35"/>
        <v>0</v>
      </c>
      <c r="AQ104" s="23">
        <f t="shared" si="36"/>
        <v>0</v>
      </c>
      <c r="AR104" s="23">
        <f t="shared" si="37"/>
        <v>0</v>
      </c>
      <c r="AS104" s="20"/>
    </row>
    <row r="105" spans="1:45" x14ac:dyDescent="0.35">
      <c r="A105" s="19"/>
      <c r="B105" s="18"/>
      <c r="C105" s="19"/>
      <c r="D105" s="25"/>
      <c r="E105" s="25"/>
      <c r="F105" s="25"/>
      <c r="G105" s="25"/>
      <c r="H105" s="23"/>
      <c r="I105" s="23">
        <v>790</v>
      </c>
      <c r="J105" s="23">
        <f t="shared" si="19"/>
        <v>0</v>
      </c>
      <c r="K105" s="100"/>
      <c r="L105" s="100">
        <f t="shared" si="20"/>
        <v>0</v>
      </c>
      <c r="M105" s="138"/>
      <c r="N105" s="138">
        <f t="shared" si="21"/>
        <v>0</v>
      </c>
      <c r="O105" s="151"/>
      <c r="P105" s="151">
        <f t="shared" si="22"/>
        <v>0</v>
      </c>
      <c r="Q105" s="177"/>
      <c r="R105" s="177">
        <f t="shared" si="23"/>
        <v>0</v>
      </c>
      <c r="S105" s="202"/>
      <c r="T105" s="202">
        <f t="shared" si="24"/>
        <v>0</v>
      </c>
      <c r="U105" s="215"/>
      <c r="V105" s="215">
        <f t="shared" si="25"/>
        <v>0</v>
      </c>
      <c r="W105" s="146"/>
      <c r="X105" s="146">
        <f t="shared" si="26"/>
        <v>0</v>
      </c>
      <c r="Y105" s="234"/>
      <c r="Z105" s="234">
        <f t="shared" si="27"/>
        <v>0</v>
      </c>
      <c r="AA105" s="245"/>
      <c r="AB105" s="245">
        <f t="shared" si="28"/>
        <v>0</v>
      </c>
      <c r="AC105" s="259"/>
      <c r="AD105" s="259">
        <f t="shared" si="29"/>
        <v>0</v>
      </c>
      <c r="AE105" s="273"/>
      <c r="AF105" s="273">
        <f t="shared" si="30"/>
        <v>0</v>
      </c>
      <c r="AG105" s="287"/>
      <c r="AH105" s="287">
        <f t="shared" si="31"/>
        <v>0</v>
      </c>
      <c r="AI105" s="297"/>
      <c r="AJ105" s="297">
        <f t="shared" si="32"/>
        <v>0</v>
      </c>
      <c r="AK105" s="312"/>
      <c r="AL105" s="312">
        <f t="shared" si="33"/>
        <v>0</v>
      </c>
      <c r="AM105" s="15">
        <v>0</v>
      </c>
      <c r="AN105" s="15">
        <f t="shared" si="34"/>
        <v>0</v>
      </c>
      <c r="AO105" s="24">
        <f t="shared" si="35"/>
        <v>0</v>
      </c>
      <c r="AP105" s="15">
        <f t="shared" si="35"/>
        <v>0</v>
      </c>
      <c r="AQ105" s="23">
        <f t="shared" si="36"/>
        <v>0</v>
      </c>
      <c r="AR105" s="23">
        <f t="shared" si="37"/>
        <v>0</v>
      </c>
      <c r="AS105" s="20"/>
    </row>
    <row r="106" spans="1:45" x14ac:dyDescent="0.35">
      <c r="A106" s="17">
        <v>86</v>
      </c>
      <c r="B106" s="18" t="s">
        <v>203</v>
      </c>
      <c r="C106" s="19" t="s">
        <v>196</v>
      </c>
      <c r="D106" s="20"/>
      <c r="E106" s="20"/>
      <c r="F106" s="20"/>
      <c r="G106" s="20"/>
      <c r="H106" s="23"/>
      <c r="I106" s="23"/>
      <c r="J106" s="23">
        <f t="shared" si="19"/>
        <v>0</v>
      </c>
      <c r="K106" s="100"/>
      <c r="L106" s="100">
        <f t="shared" si="20"/>
        <v>0</v>
      </c>
      <c r="M106" s="138"/>
      <c r="N106" s="138">
        <f t="shared" si="21"/>
        <v>0</v>
      </c>
      <c r="O106" s="151"/>
      <c r="P106" s="151">
        <f t="shared" si="22"/>
        <v>0</v>
      </c>
      <c r="Q106" s="177"/>
      <c r="R106" s="177">
        <f t="shared" si="23"/>
        <v>0</v>
      </c>
      <c r="S106" s="202"/>
      <c r="T106" s="202">
        <f t="shared" si="24"/>
        <v>0</v>
      </c>
      <c r="U106" s="215"/>
      <c r="V106" s="215">
        <f t="shared" si="25"/>
        <v>0</v>
      </c>
      <c r="W106" s="146"/>
      <c r="X106" s="146">
        <f t="shared" si="26"/>
        <v>0</v>
      </c>
      <c r="Y106" s="234"/>
      <c r="Z106" s="234">
        <f t="shared" si="27"/>
        <v>0</v>
      </c>
      <c r="AA106" s="245"/>
      <c r="AB106" s="245">
        <f t="shared" si="28"/>
        <v>0</v>
      </c>
      <c r="AC106" s="259"/>
      <c r="AD106" s="259">
        <f t="shared" si="29"/>
        <v>0</v>
      </c>
      <c r="AE106" s="273"/>
      <c r="AF106" s="273">
        <f t="shared" si="30"/>
        <v>0</v>
      </c>
      <c r="AG106" s="287"/>
      <c r="AH106" s="287">
        <f t="shared" si="31"/>
        <v>0</v>
      </c>
      <c r="AI106" s="297"/>
      <c r="AJ106" s="297">
        <f t="shared" si="32"/>
        <v>0</v>
      </c>
      <c r="AK106" s="312"/>
      <c r="AL106" s="312">
        <f t="shared" si="33"/>
        <v>0</v>
      </c>
      <c r="AM106" s="15"/>
      <c r="AN106" s="15">
        <f t="shared" si="34"/>
        <v>0</v>
      </c>
      <c r="AO106" s="24">
        <f t="shared" si="35"/>
        <v>0</v>
      </c>
      <c r="AP106" s="15">
        <f t="shared" si="35"/>
        <v>0</v>
      </c>
      <c r="AQ106" s="23">
        <f t="shared" si="36"/>
        <v>0</v>
      </c>
      <c r="AR106" s="23">
        <f t="shared" si="37"/>
        <v>0</v>
      </c>
      <c r="AS106" s="20"/>
    </row>
    <row r="107" spans="1:45" x14ac:dyDescent="0.35">
      <c r="A107" s="19"/>
      <c r="B107" s="18"/>
      <c r="C107" s="19"/>
      <c r="D107" s="25"/>
      <c r="E107" s="25"/>
      <c r="F107" s="25"/>
      <c r="G107" s="25"/>
      <c r="H107" s="23"/>
      <c r="I107" s="23">
        <v>2650</v>
      </c>
      <c r="J107" s="23">
        <f t="shared" si="19"/>
        <v>0</v>
      </c>
      <c r="K107" s="100"/>
      <c r="L107" s="100">
        <f t="shared" si="20"/>
        <v>0</v>
      </c>
      <c r="M107" s="138"/>
      <c r="N107" s="138">
        <f t="shared" si="21"/>
        <v>0</v>
      </c>
      <c r="O107" s="151"/>
      <c r="P107" s="151">
        <f t="shared" si="22"/>
        <v>0</v>
      </c>
      <c r="Q107" s="177"/>
      <c r="R107" s="177">
        <f t="shared" si="23"/>
        <v>0</v>
      </c>
      <c r="S107" s="202"/>
      <c r="T107" s="202">
        <f t="shared" si="24"/>
        <v>0</v>
      </c>
      <c r="U107" s="215"/>
      <c r="V107" s="215">
        <f t="shared" si="25"/>
        <v>0</v>
      </c>
      <c r="W107" s="146"/>
      <c r="X107" s="146">
        <f t="shared" si="26"/>
        <v>0</v>
      </c>
      <c r="Y107" s="234"/>
      <c r="Z107" s="234">
        <f t="shared" si="27"/>
        <v>0</v>
      </c>
      <c r="AA107" s="245"/>
      <c r="AB107" s="245">
        <f t="shared" si="28"/>
        <v>0</v>
      </c>
      <c r="AC107" s="259"/>
      <c r="AD107" s="259">
        <f t="shared" si="29"/>
        <v>0</v>
      </c>
      <c r="AE107" s="273"/>
      <c r="AF107" s="273">
        <f t="shared" si="30"/>
        <v>0</v>
      </c>
      <c r="AG107" s="287"/>
      <c r="AH107" s="287">
        <f t="shared" si="31"/>
        <v>0</v>
      </c>
      <c r="AI107" s="297"/>
      <c r="AJ107" s="297">
        <f t="shared" si="32"/>
        <v>0</v>
      </c>
      <c r="AK107" s="312"/>
      <c r="AL107" s="312">
        <f t="shared" si="33"/>
        <v>0</v>
      </c>
      <c r="AM107" s="15">
        <v>0</v>
      </c>
      <c r="AN107" s="15">
        <f t="shared" si="34"/>
        <v>0</v>
      </c>
      <c r="AO107" s="24">
        <f t="shared" si="35"/>
        <v>0</v>
      </c>
      <c r="AP107" s="15">
        <f t="shared" si="35"/>
        <v>0</v>
      </c>
      <c r="AQ107" s="23">
        <f t="shared" si="36"/>
        <v>0</v>
      </c>
      <c r="AR107" s="23">
        <f t="shared" si="37"/>
        <v>0</v>
      </c>
      <c r="AS107" s="20"/>
    </row>
    <row r="108" spans="1:45" x14ac:dyDescent="0.35">
      <c r="A108" s="17">
        <v>87</v>
      </c>
      <c r="B108" s="18" t="s">
        <v>204</v>
      </c>
      <c r="C108" s="19" t="s">
        <v>196</v>
      </c>
      <c r="D108" s="20"/>
      <c r="E108" s="20"/>
      <c r="F108" s="20"/>
      <c r="G108" s="20"/>
      <c r="H108" s="23"/>
      <c r="I108" s="23"/>
      <c r="J108" s="23">
        <f t="shared" si="19"/>
        <v>0</v>
      </c>
      <c r="K108" s="100"/>
      <c r="L108" s="100">
        <f t="shared" si="20"/>
        <v>0</v>
      </c>
      <c r="M108" s="138"/>
      <c r="N108" s="138">
        <f t="shared" si="21"/>
        <v>0</v>
      </c>
      <c r="O108" s="151"/>
      <c r="P108" s="151">
        <f t="shared" si="22"/>
        <v>0</v>
      </c>
      <c r="Q108" s="177"/>
      <c r="R108" s="177">
        <f t="shared" si="23"/>
        <v>0</v>
      </c>
      <c r="S108" s="202"/>
      <c r="T108" s="202">
        <f t="shared" si="24"/>
        <v>0</v>
      </c>
      <c r="U108" s="215"/>
      <c r="V108" s="215">
        <f t="shared" si="25"/>
        <v>0</v>
      </c>
      <c r="W108" s="146"/>
      <c r="X108" s="146">
        <f t="shared" si="26"/>
        <v>0</v>
      </c>
      <c r="Y108" s="234"/>
      <c r="Z108" s="234">
        <f t="shared" si="27"/>
        <v>0</v>
      </c>
      <c r="AA108" s="245"/>
      <c r="AB108" s="245">
        <f t="shared" si="28"/>
        <v>0</v>
      </c>
      <c r="AC108" s="259"/>
      <c r="AD108" s="259">
        <f t="shared" si="29"/>
        <v>0</v>
      </c>
      <c r="AE108" s="273"/>
      <c r="AF108" s="273">
        <f t="shared" si="30"/>
        <v>0</v>
      </c>
      <c r="AG108" s="287"/>
      <c r="AH108" s="287">
        <f t="shared" si="31"/>
        <v>0</v>
      </c>
      <c r="AI108" s="297"/>
      <c r="AJ108" s="297">
        <f t="shared" si="32"/>
        <v>0</v>
      </c>
      <c r="AK108" s="312"/>
      <c r="AL108" s="312">
        <f t="shared" si="33"/>
        <v>0</v>
      </c>
      <c r="AM108" s="15"/>
      <c r="AN108" s="15">
        <f t="shared" si="34"/>
        <v>0</v>
      </c>
      <c r="AO108" s="24">
        <f t="shared" si="35"/>
        <v>0</v>
      </c>
      <c r="AP108" s="15">
        <f t="shared" si="35"/>
        <v>0</v>
      </c>
      <c r="AQ108" s="23">
        <f t="shared" si="36"/>
        <v>0</v>
      </c>
      <c r="AR108" s="23">
        <f t="shared" si="37"/>
        <v>0</v>
      </c>
      <c r="AS108" s="20"/>
    </row>
    <row r="109" spans="1:45" x14ac:dyDescent="0.35">
      <c r="A109" s="19"/>
      <c r="B109" s="18"/>
      <c r="C109" s="19"/>
      <c r="D109" s="25"/>
      <c r="E109" s="25"/>
      <c r="F109" s="25"/>
      <c r="G109" s="25"/>
      <c r="H109" s="23"/>
      <c r="I109" s="23">
        <v>2650</v>
      </c>
      <c r="J109" s="23">
        <f t="shared" si="19"/>
        <v>0</v>
      </c>
      <c r="K109" s="100"/>
      <c r="L109" s="100">
        <f t="shared" si="20"/>
        <v>0</v>
      </c>
      <c r="M109" s="138"/>
      <c r="N109" s="138">
        <f t="shared" si="21"/>
        <v>0</v>
      </c>
      <c r="O109" s="151"/>
      <c r="P109" s="151">
        <f t="shared" si="22"/>
        <v>0</v>
      </c>
      <c r="Q109" s="177"/>
      <c r="R109" s="177">
        <f t="shared" si="23"/>
        <v>0</v>
      </c>
      <c r="S109" s="202"/>
      <c r="T109" s="202">
        <f t="shared" si="24"/>
        <v>0</v>
      </c>
      <c r="U109" s="215"/>
      <c r="V109" s="215">
        <f t="shared" si="25"/>
        <v>0</v>
      </c>
      <c r="W109" s="146"/>
      <c r="X109" s="146">
        <f t="shared" si="26"/>
        <v>0</v>
      </c>
      <c r="Y109" s="234"/>
      <c r="Z109" s="234">
        <f t="shared" si="27"/>
        <v>0</v>
      </c>
      <c r="AA109" s="245"/>
      <c r="AB109" s="245">
        <f t="shared" si="28"/>
        <v>0</v>
      </c>
      <c r="AC109" s="259"/>
      <c r="AD109" s="259">
        <f t="shared" si="29"/>
        <v>0</v>
      </c>
      <c r="AE109" s="273"/>
      <c r="AF109" s="273">
        <f t="shared" si="30"/>
        <v>0</v>
      </c>
      <c r="AG109" s="287"/>
      <c r="AH109" s="287">
        <f t="shared" si="31"/>
        <v>0</v>
      </c>
      <c r="AI109" s="297"/>
      <c r="AJ109" s="297">
        <f t="shared" si="32"/>
        <v>0</v>
      </c>
      <c r="AK109" s="312"/>
      <c r="AL109" s="312">
        <f t="shared" si="33"/>
        <v>0</v>
      </c>
      <c r="AM109" s="15">
        <v>0</v>
      </c>
      <c r="AN109" s="15">
        <f t="shared" si="34"/>
        <v>0</v>
      </c>
      <c r="AO109" s="24">
        <f t="shared" si="35"/>
        <v>0</v>
      </c>
      <c r="AP109" s="15">
        <f t="shared" si="35"/>
        <v>0</v>
      </c>
      <c r="AQ109" s="23">
        <f t="shared" si="36"/>
        <v>0</v>
      </c>
      <c r="AR109" s="23">
        <f t="shared" si="37"/>
        <v>0</v>
      </c>
      <c r="AS109" s="20"/>
    </row>
    <row r="110" spans="1:45" x14ac:dyDescent="0.35">
      <c r="A110" s="17">
        <v>88</v>
      </c>
      <c r="B110" s="18" t="s">
        <v>205</v>
      </c>
      <c r="C110" s="19" t="s">
        <v>196</v>
      </c>
      <c r="D110" s="20"/>
      <c r="E110" s="20"/>
      <c r="F110" s="20"/>
      <c r="G110" s="20"/>
      <c r="H110" s="23"/>
      <c r="I110" s="23"/>
      <c r="J110" s="23">
        <f t="shared" si="19"/>
        <v>0</v>
      </c>
      <c r="K110" s="100"/>
      <c r="L110" s="100">
        <f t="shared" si="20"/>
        <v>0</v>
      </c>
      <c r="M110" s="138"/>
      <c r="N110" s="138">
        <f t="shared" si="21"/>
        <v>0</v>
      </c>
      <c r="O110" s="151"/>
      <c r="P110" s="151">
        <f t="shared" si="22"/>
        <v>0</v>
      </c>
      <c r="Q110" s="177"/>
      <c r="R110" s="177">
        <f t="shared" si="23"/>
        <v>0</v>
      </c>
      <c r="S110" s="202"/>
      <c r="T110" s="202">
        <f t="shared" si="24"/>
        <v>0</v>
      </c>
      <c r="U110" s="215"/>
      <c r="V110" s="215">
        <f t="shared" si="25"/>
        <v>0</v>
      </c>
      <c r="W110" s="146"/>
      <c r="X110" s="146">
        <f t="shared" si="26"/>
        <v>0</v>
      </c>
      <c r="Y110" s="234"/>
      <c r="Z110" s="234">
        <f t="shared" si="27"/>
        <v>0</v>
      </c>
      <c r="AA110" s="245"/>
      <c r="AB110" s="245">
        <f t="shared" si="28"/>
        <v>0</v>
      </c>
      <c r="AC110" s="259"/>
      <c r="AD110" s="259">
        <f t="shared" si="29"/>
        <v>0</v>
      </c>
      <c r="AE110" s="273"/>
      <c r="AF110" s="273">
        <f t="shared" si="30"/>
        <v>0</v>
      </c>
      <c r="AG110" s="287"/>
      <c r="AH110" s="287">
        <f t="shared" si="31"/>
        <v>0</v>
      </c>
      <c r="AI110" s="297"/>
      <c r="AJ110" s="297">
        <f t="shared" si="32"/>
        <v>0</v>
      </c>
      <c r="AK110" s="312"/>
      <c r="AL110" s="312">
        <f t="shared" si="33"/>
        <v>0</v>
      </c>
      <c r="AM110" s="15"/>
      <c r="AN110" s="15">
        <f t="shared" si="34"/>
        <v>0</v>
      </c>
      <c r="AO110" s="24">
        <f t="shared" si="35"/>
        <v>0</v>
      </c>
      <c r="AP110" s="15">
        <f t="shared" si="35"/>
        <v>0</v>
      </c>
      <c r="AQ110" s="23">
        <f t="shared" si="36"/>
        <v>0</v>
      </c>
      <c r="AR110" s="23">
        <f t="shared" si="37"/>
        <v>0</v>
      </c>
      <c r="AS110" s="20"/>
    </row>
    <row r="111" spans="1:45" x14ac:dyDescent="0.35">
      <c r="A111" s="19"/>
      <c r="B111" s="18"/>
      <c r="C111" s="19"/>
      <c r="D111" s="25"/>
      <c r="E111" s="25"/>
      <c r="F111" s="25"/>
      <c r="G111" s="25"/>
      <c r="H111" s="23"/>
      <c r="I111" s="23">
        <v>2650</v>
      </c>
      <c r="J111" s="23">
        <f t="shared" si="19"/>
        <v>0</v>
      </c>
      <c r="K111" s="100"/>
      <c r="L111" s="100">
        <f t="shared" si="20"/>
        <v>0</v>
      </c>
      <c r="M111" s="138"/>
      <c r="N111" s="138">
        <f t="shared" si="21"/>
        <v>0</v>
      </c>
      <c r="O111" s="151"/>
      <c r="P111" s="151">
        <f t="shared" si="22"/>
        <v>0</v>
      </c>
      <c r="Q111" s="177"/>
      <c r="R111" s="177">
        <f t="shared" si="23"/>
        <v>0</v>
      </c>
      <c r="S111" s="202"/>
      <c r="T111" s="202">
        <f t="shared" si="24"/>
        <v>0</v>
      </c>
      <c r="U111" s="215"/>
      <c r="V111" s="215">
        <f t="shared" si="25"/>
        <v>0</v>
      </c>
      <c r="W111" s="146"/>
      <c r="X111" s="146">
        <f t="shared" si="26"/>
        <v>0</v>
      </c>
      <c r="Y111" s="234"/>
      <c r="Z111" s="234">
        <f t="shared" si="27"/>
        <v>0</v>
      </c>
      <c r="AA111" s="245"/>
      <c r="AB111" s="245">
        <f t="shared" si="28"/>
        <v>0</v>
      </c>
      <c r="AC111" s="259"/>
      <c r="AD111" s="259">
        <f t="shared" si="29"/>
        <v>0</v>
      </c>
      <c r="AE111" s="273"/>
      <c r="AF111" s="273">
        <f t="shared" si="30"/>
        <v>0</v>
      </c>
      <c r="AG111" s="287"/>
      <c r="AH111" s="287">
        <f t="shared" si="31"/>
        <v>0</v>
      </c>
      <c r="AI111" s="297"/>
      <c r="AJ111" s="297">
        <f t="shared" si="32"/>
        <v>0</v>
      </c>
      <c r="AK111" s="312"/>
      <c r="AL111" s="312">
        <f t="shared" si="33"/>
        <v>0</v>
      </c>
      <c r="AM111" s="15">
        <v>0</v>
      </c>
      <c r="AN111" s="15">
        <f t="shared" si="34"/>
        <v>0</v>
      </c>
      <c r="AO111" s="24">
        <f t="shared" si="35"/>
        <v>0</v>
      </c>
      <c r="AP111" s="15">
        <f t="shared" si="35"/>
        <v>0</v>
      </c>
      <c r="AQ111" s="23">
        <f t="shared" si="36"/>
        <v>0</v>
      </c>
      <c r="AR111" s="23">
        <f t="shared" si="37"/>
        <v>0</v>
      </c>
      <c r="AS111" s="20"/>
    </row>
    <row r="112" spans="1:45" x14ac:dyDescent="0.35">
      <c r="A112" s="17">
        <v>89</v>
      </c>
      <c r="B112" s="18" t="s">
        <v>206</v>
      </c>
      <c r="C112" s="19" t="s">
        <v>40</v>
      </c>
      <c r="D112" s="20"/>
      <c r="E112" s="20"/>
      <c r="F112" s="20"/>
      <c r="G112" s="20"/>
      <c r="H112" s="23"/>
      <c r="I112" s="23"/>
      <c r="J112" s="23">
        <f t="shared" si="19"/>
        <v>0</v>
      </c>
      <c r="K112" s="100"/>
      <c r="L112" s="100">
        <f t="shared" si="20"/>
        <v>0</v>
      </c>
      <c r="M112" s="138"/>
      <c r="N112" s="138">
        <f t="shared" si="21"/>
        <v>0</v>
      </c>
      <c r="O112" s="151"/>
      <c r="P112" s="151">
        <f t="shared" si="22"/>
        <v>0</v>
      </c>
      <c r="Q112" s="177"/>
      <c r="R112" s="177">
        <f t="shared" si="23"/>
        <v>0</v>
      </c>
      <c r="S112" s="202"/>
      <c r="T112" s="202">
        <f t="shared" si="24"/>
        <v>0</v>
      </c>
      <c r="U112" s="215"/>
      <c r="V112" s="215">
        <f t="shared" si="25"/>
        <v>0</v>
      </c>
      <c r="W112" s="146"/>
      <c r="X112" s="146">
        <f t="shared" si="26"/>
        <v>0</v>
      </c>
      <c r="Y112" s="234"/>
      <c r="Z112" s="234">
        <f t="shared" si="27"/>
        <v>0</v>
      </c>
      <c r="AA112" s="245"/>
      <c r="AB112" s="245">
        <f t="shared" si="28"/>
        <v>0</v>
      </c>
      <c r="AC112" s="259"/>
      <c r="AD112" s="259">
        <f t="shared" si="29"/>
        <v>0</v>
      </c>
      <c r="AE112" s="273"/>
      <c r="AF112" s="273">
        <f t="shared" si="30"/>
        <v>0</v>
      </c>
      <c r="AG112" s="287"/>
      <c r="AH112" s="287">
        <f t="shared" si="31"/>
        <v>0</v>
      </c>
      <c r="AI112" s="297"/>
      <c r="AJ112" s="297">
        <f t="shared" si="32"/>
        <v>0</v>
      </c>
      <c r="AK112" s="312"/>
      <c r="AL112" s="312">
        <f t="shared" si="33"/>
        <v>0</v>
      </c>
      <c r="AM112" s="15"/>
      <c r="AN112" s="15">
        <f t="shared" si="34"/>
        <v>0</v>
      </c>
      <c r="AO112" s="24">
        <f t="shared" si="35"/>
        <v>0</v>
      </c>
      <c r="AP112" s="15">
        <f t="shared" si="35"/>
        <v>0</v>
      </c>
      <c r="AQ112" s="23">
        <f t="shared" si="36"/>
        <v>0</v>
      </c>
      <c r="AR112" s="23">
        <f t="shared" si="37"/>
        <v>0</v>
      </c>
      <c r="AS112" s="20"/>
    </row>
    <row r="113" spans="1:45" x14ac:dyDescent="0.35">
      <c r="A113" s="17">
        <v>90</v>
      </c>
      <c r="B113" s="18" t="s">
        <v>207</v>
      </c>
      <c r="C113" s="19" t="s">
        <v>40</v>
      </c>
      <c r="D113" s="20"/>
      <c r="E113" s="20"/>
      <c r="F113" s="20"/>
      <c r="G113" s="20"/>
      <c r="H113" s="23"/>
      <c r="I113" s="23"/>
      <c r="J113" s="23">
        <f t="shared" si="19"/>
        <v>0</v>
      </c>
      <c r="K113" s="100"/>
      <c r="L113" s="100">
        <f t="shared" si="20"/>
        <v>0</v>
      </c>
      <c r="M113" s="138"/>
      <c r="N113" s="138">
        <f t="shared" si="21"/>
        <v>0</v>
      </c>
      <c r="O113" s="151"/>
      <c r="P113" s="151">
        <f t="shared" si="22"/>
        <v>0</v>
      </c>
      <c r="Q113" s="177"/>
      <c r="R113" s="177">
        <f t="shared" si="23"/>
        <v>0</v>
      </c>
      <c r="S113" s="202"/>
      <c r="T113" s="202">
        <f t="shared" si="24"/>
        <v>0</v>
      </c>
      <c r="U113" s="215"/>
      <c r="V113" s="215">
        <f t="shared" si="25"/>
        <v>0</v>
      </c>
      <c r="W113" s="146"/>
      <c r="X113" s="146">
        <f t="shared" si="26"/>
        <v>0</v>
      </c>
      <c r="Y113" s="234"/>
      <c r="Z113" s="234">
        <f t="shared" si="27"/>
        <v>0</v>
      </c>
      <c r="AA113" s="245"/>
      <c r="AB113" s="245">
        <f t="shared" si="28"/>
        <v>0</v>
      </c>
      <c r="AC113" s="259"/>
      <c r="AD113" s="259">
        <f t="shared" si="29"/>
        <v>0</v>
      </c>
      <c r="AE113" s="273"/>
      <c r="AF113" s="273">
        <f t="shared" si="30"/>
        <v>0</v>
      </c>
      <c r="AG113" s="287"/>
      <c r="AH113" s="287">
        <f t="shared" si="31"/>
        <v>0</v>
      </c>
      <c r="AI113" s="297"/>
      <c r="AJ113" s="297">
        <f t="shared" si="32"/>
        <v>0</v>
      </c>
      <c r="AK113" s="312"/>
      <c r="AL113" s="312">
        <f t="shared" si="33"/>
        <v>0</v>
      </c>
      <c r="AM113" s="15"/>
      <c r="AN113" s="15">
        <f t="shared" si="34"/>
        <v>0</v>
      </c>
      <c r="AO113" s="24">
        <f t="shared" si="35"/>
        <v>0</v>
      </c>
      <c r="AP113" s="15">
        <f t="shared" si="35"/>
        <v>0</v>
      </c>
      <c r="AQ113" s="23">
        <f t="shared" si="36"/>
        <v>0</v>
      </c>
      <c r="AR113" s="23">
        <f t="shared" si="37"/>
        <v>0</v>
      </c>
      <c r="AS113" s="20"/>
    </row>
    <row r="114" spans="1:45" x14ac:dyDescent="0.35">
      <c r="A114" s="17">
        <v>91</v>
      </c>
      <c r="B114" s="18" t="s">
        <v>208</v>
      </c>
      <c r="C114" s="19" t="s">
        <v>40</v>
      </c>
      <c r="D114" s="20"/>
      <c r="E114" s="20"/>
      <c r="F114" s="20"/>
      <c r="G114" s="20"/>
      <c r="H114" s="23"/>
      <c r="I114" s="23"/>
      <c r="J114" s="23">
        <f t="shared" si="19"/>
        <v>0</v>
      </c>
      <c r="K114" s="100"/>
      <c r="L114" s="100">
        <f t="shared" si="20"/>
        <v>0</v>
      </c>
      <c r="M114" s="138"/>
      <c r="N114" s="138">
        <f t="shared" si="21"/>
        <v>0</v>
      </c>
      <c r="O114" s="151"/>
      <c r="P114" s="151">
        <f t="shared" si="22"/>
        <v>0</v>
      </c>
      <c r="Q114" s="177"/>
      <c r="R114" s="177">
        <f t="shared" si="23"/>
        <v>0</v>
      </c>
      <c r="S114" s="202"/>
      <c r="T114" s="202">
        <f t="shared" si="24"/>
        <v>0</v>
      </c>
      <c r="U114" s="215"/>
      <c r="V114" s="215">
        <f t="shared" si="25"/>
        <v>0</v>
      </c>
      <c r="W114" s="146"/>
      <c r="X114" s="146">
        <f t="shared" si="26"/>
        <v>0</v>
      </c>
      <c r="Y114" s="234"/>
      <c r="Z114" s="234">
        <f t="shared" si="27"/>
        <v>0</v>
      </c>
      <c r="AA114" s="245"/>
      <c r="AB114" s="245">
        <f t="shared" si="28"/>
        <v>0</v>
      </c>
      <c r="AC114" s="259"/>
      <c r="AD114" s="259">
        <f t="shared" si="29"/>
        <v>0</v>
      </c>
      <c r="AE114" s="273"/>
      <c r="AF114" s="273">
        <f t="shared" si="30"/>
        <v>0</v>
      </c>
      <c r="AG114" s="287"/>
      <c r="AH114" s="287">
        <f t="shared" si="31"/>
        <v>0</v>
      </c>
      <c r="AI114" s="297"/>
      <c r="AJ114" s="297">
        <f t="shared" si="32"/>
        <v>0</v>
      </c>
      <c r="AK114" s="312"/>
      <c r="AL114" s="312">
        <f t="shared" si="33"/>
        <v>0</v>
      </c>
      <c r="AM114" s="15"/>
      <c r="AN114" s="15">
        <f t="shared" si="34"/>
        <v>0</v>
      </c>
      <c r="AO114" s="24">
        <f t="shared" si="35"/>
        <v>0</v>
      </c>
      <c r="AP114" s="15">
        <f t="shared" si="35"/>
        <v>0</v>
      </c>
      <c r="AQ114" s="23">
        <f t="shared" si="36"/>
        <v>0</v>
      </c>
      <c r="AR114" s="23">
        <f t="shared" si="37"/>
        <v>0</v>
      </c>
      <c r="AS114" s="20"/>
    </row>
    <row r="115" spans="1:45" x14ac:dyDescent="0.35">
      <c r="A115" s="17">
        <v>92</v>
      </c>
      <c r="B115" s="18" t="s">
        <v>209</v>
      </c>
      <c r="C115" s="19" t="s">
        <v>40</v>
      </c>
      <c r="D115" s="20"/>
      <c r="E115" s="20"/>
      <c r="F115" s="20"/>
      <c r="G115" s="20"/>
      <c r="H115" s="23"/>
      <c r="I115" s="23"/>
      <c r="J115" s="23">
        <f t="shared" si="19"/>
        <v>0</v>
      </c>
      <c r="K115" s="100"/>
      <c r="L115" s="100">
        <f t="shared" si="20"/>
        <v>0</v>
      </c>
      <c r="M115" s="138"/>
      <c r="N115" s="138">
        <f t="shared" si="21"/>
        <v>0</v>
      </c>
      <c r="O115" s="151"/>
      <c r="P115" s="151">
        <f t="shared" si="22"/>
        <v>0</v>
      </c>
      <c r="Q115" s="177"/>
      <c r="R115" s="177">
        <f t="shared" si="23"/>
        <v>0</v>
      </c>
      <c r="S115" s="202"/>
      <c r="T115" s="202">
        <f t="shared" si="24"/>
        <v>0</v>
      </c>
      <c r="U115" s="215"/>
      <c r="V115" s="215">
        <f t="shared" si="25"/>
        <v>0</v>
      </c>
      <c r="W115" s="146"/>
      <c r="X115" s="146">
        <f t="shared" si="26"/>
        <v>0</v>
      </c>
      <c r="Y115" s="234"/>
      <c r="Z115" s="234">
        <f t="shared" si="27"/>
        <v>0</v>
      </c>
      <c r="AA115" s="245"/>
      <c r="AB115" s="245">
        <f t="shared" si="28"/>
        <v>0</v>
      </c>
      <c r="AC115" s="259"/>
      <c r="AD115" s="259">
        <f t="shared" si="29"/>
        <v>0</v>
      </c>
      <c r="AE115" s="273"/>
      <c r="AF115" s="273">
        <f t="shared" si="30"/>
        <v>0</v>
      </c>
      <c r="AG115" s="287"/>
      <c r="AH115" s="287">
        <f t="shared" si="31"/>
        <v>0</v>
      </c>
      <c r="AI115" s="297"/>
      <c r="AJ115" s="297">
        <f t="shared" si="32"/>
        <v>0</v>
      </c>
      <c r="AK115" s="312"/>
      <c r="AL115" s="312">
        <f t="shared" si="33"/>
        <v>0</v>
      </c>
      <c r="AM115" s="15"/>
      <c r="AN115" s="15">
        <f t="shared" si="34"/>
        <v>0</v>
      </c>
      <c r="AO115" s="24">
        <f t="shared" si="35"/>
        <v>0</v>
      </c>
      <c r="AP115" s="15">
        <f t="shared" si="35"/>
        <v>0</v>
      </c>
      <c r="AQ115" s="23">
        <f t="shared" si="36"/>
        <v>0</v>
      </c>
      <c r="AR115" s="23">
        <f t="shared" si="37"/>
        <v>0</v>
      </c>
      <c r="AS115" s="20"/>
    </row>
    <row r="116" spans="1:45" x14ac:dyDescent="0.35">
      <c r="A116" s="17">
        <v>93</v>
      </c>
      <c r="B116" s="18" t="s">
        <v>210</v>
      </c>
      <c r="C116" s="19" t="s">
        <v>52</v>
      </c>
      <c r="D116" s="20"/>
      <c r="E116" s="20"/>
      <c r="F116" s="20"/>
      <c r="G116" s="20"/>
      <c r="H116" s="23"/>
      <c r="I116" s="23"/>
      <c r="J116" s="23">
        <f t="shared" si="19"/>
        <v>0</v>
      </c>
      <c r="K116" s="100"/>
      <c r="L116" s="100">
        <f t="shared" si="20"/>
        <v>0</v>
      </c>
      <c r="M116" s="138"/>
      <c r="N116" s="138">
        <f t="shared" si="21"/>
        <v>0</v>
      </c>
      <c r="O116" s="151"/>
      <c r="P116" s="151">
        <f t="shared" si="22"/>
        <v>0</v>
      </c>
      <c r="Q116" s="177"/>
      <c r="R116" s="177">
        <f t="shared" si="23"/>
        <v>0</v>
      </c>
      <c r="S116" s="202"/>
      <c r="T116" s="202">
        <f t="shared" si="24"/>
        <v>0</v>
      </c>
      <c r="U116" s="215"/>
      <c r="V116" s="215">
        <f t="shared" si="25"/>
        <v>0</v>
      </c>
      <c r="W116" s="146"/>
      <c r="X116" s="146">
        <f t="shared" si="26"/>
        <v>0</v>
      </c>
      <c r="Y116" s="234"/>
      <c r="Z116" s="234">
        <f t="shared" si="27"/>
        <v>0</v>
      </c>
      <c r="AA116" s="245"/>
      <c r="AB116" s="245">
        <f t="shared" si="28"/>
        <v>0</v>
      </c>
      <c r="AC116" s="259"/>
      <c r="AD116" s="259">
        <f t="shared" si="29"/>
        <v>0</v>
      </c>
      <c r="AE116" s="273"/>
      <c r="AF116" s="273">
        <f t="shared" si="30"/>
        <v>0</v>
      </c>
      <c r="AG116" s="287"/>
      <c r="AH116" s="287">
        <f t="shared" si="31"/>
        <v>0</v>
      </c>
      <c r="AI116" s="297"/>
      <c r="AJ116" s="297">
        <f t="shared" si="32"/>
        <v>0</v>
      </c>
      <c r="AK116" s="312"/>
      <c r="AL116" s="312">
        <f t="shared" si="33"/>
        <v>0</v>
      </c>
      <c r="AM116" s="15"/>
      <c r="AN116" s="15">
        <f t="shared" si="34"/>
        <v>0</v>
      </c>
      <c r="AO116" s="24">
        <f t="shared" si="35"/>
        <v>0</v>
      </c>
      <c r="AP116" s="15">
        <f t="shared" si="35"/>
        <v>0</v>
      </c>
      <c r="AQ116" s="23">
        <f t="shared" si="36"/>
        <v>0</v>
      </c>
      <c r="AR116" s="23">
        <f t="shared" si="37"/>
        <v>0</v>
      </c>
      <c r="AS116" s="20"/>
    </row>
    <row r="117" spans="1:45" x14ac:dyDescent="0.35">
      <c r="A117" s="17">
        <v>94</v>
      </c>
      <c r="B117" s="18" t="s">
        <v>211</v>
      </c>
      <c r="C117" s="19" t="s">
        <v>52</v>
      </c>
      <c r="D117" s="20"/>
      <c r="E117" s="20"/>
      <c r="F117" s="20"/>
      <c r="G117" s="20"/>
      <c r="H117" s="23"/>
      <c r="I117" s="23"/>
      <c r="J117" s="23">
        <f t="shared" si="19"/>
        <v>0</v>
      </c>
      <c r="K117" s="100"/>
      <c r="L117" s="100">
        <f t="shared" si="20"/>
        <v>0</v>
      </c>
      <c r="M117" s="138"/>
      <c r="N117" s="138">
        <f t="shared" si="21"/>
        <v>0</v>
      </c>
      <c r="O117" s="151"/>
      <c r="P117" s="151">
        <f t="shared" si="22"/>
        <v>0</v>
      </c>
      <c r="Q117" s="177"/>
      <c r="R117" s="177">
        <f t="shared" si="23"/>
        <v>0</v>
      </c>
      <c r="S117" s="202"/>
      <c r="T117" s="202">
        <f t="shared" si="24"/>
        <v>0</v>
      </c>
      <c r="U117" s="215"/>
      <c r="V117" s="215">
        <f t="shared" si="25"/>
        <v>0</v>
      </c>
      <c r="W117" s="146"/>
      <c r="X117" s="146">
        <f t="shared" si="26"/>
        <v>0</v>
      </c>
      <c r="Y117" s="234"/>
      <c r="Z117" s="234">
        <f t="shared" si="27"/>
        <v>0</v>
      </c>
      <c r="AA117" s="245"/>
      <c r="AB117" s="245">
        <f t="shared" si="28"/>
        <v>0</v>
      </c>
      <c r="AC117" s="259"/>
      <c r="AD117" s="259">
        <f t="shared" si="29"/>
        <v>0</v>
      </c>
      <c r="AE117" s="273"/>
      <c r="AF117" s="273">
        <f t="shared" si="30"/>
        <v>0</v>
      </c>
      <c r="AG117" s="287"/>
      <c r="AH117" s="287">
        <f t="shared" si="31"/>
        <v>0</v>
      </c>
      <c r="AI117" s="297"/>
      <c r="AJ117" s="297">
        <f t="shared" si="32"/>
        <v>0</v>
      </c>
      <c r="AK117" s="312"/>
      <c r="AL117" s="312">
        <f t="shared" si="33"/>
        <v>0</v>
      </c>
      <c r="AM117" s="15"/>
      <c r="AN117" s="15">
        <f t="shared" si="34"/>
        <v>0</v>
      </c>
      <c r="AO117" s="24">
        <f t="shared" si="35"/>
        <v>0</v>
      </c>
      <c r="AP117" s="15">
        <f t="shared" si="35"/>
        <v>0</v>
      </c>
      <c r="AQ117" s="23">
        <f t="shared" si="36"/>
        <v>0</v>
      </c>
      <c r="AR117" s="23">
        <f t="shared" si="37"/>
        <v>0</v>
      </c>
      <c r="AS117" s="20"/>
    </row>
    <row r="118" spans="1:45" x14ac:dyDescent="0.35">
      <c r="A118" s="17">
        <v>95</v>
      </c>
      <c r="B118" s="18" t="s">
        <v>212</v>
      </c>
      <c r="C118" s="19" t="s">
        <v>52</v>
      </c>
      <c r="D118" s="20"/>
      <c r="E118" s="20"/>
      <c r="F118" s="20"/>
      <c r="G118" s="20"/>
      <c r="H118" s="23"/>
      <c r="I118" s="23"/>
      <c r="J118" s="23">
        <f t="shared" si="19"/>
        <v>0</v>
      </c>
      <c r="K118" s="100"/>
      <c r="L118" s="100">
        <f t="shared" si="20"/>
        <v>0</v>
      </c>
      <c r="M118" s="138"/>
      <c r="N118" s="138">
        <f t="shared" si="21"/>
        <v>0</v>
      </c>
      <c r="O118" s="151"/>
      <c r="P118" s="151">
        <f t="shared" si="22"/>
        <v>0</v>
      </c>
      <c r="Q118" s="177"/>
      <c r="R118" s="177">
        <f t="shared" si="23"/>
        <v>0</v>
      </c>
      <c r="S118" s="202"/>
      <c r="T118" s="202">
        <f t="shared" si="24"/>
        <v>0</v>
      </c>
      <c r="U118" s="215"/>
      <c r="V118" s="215">
        <f t="shared" si="25"/>
        <v>0</v>
      </c>
      <c r="W118" s="146"/>
      <c r="X118" s="146">
        <f t="shared" si="26"/>
        <v>0</v>
      </c>
      <c r="Y118" s="234"/>
      <c r="Z118" s="234">
        <f t="shared" si="27"/>
        <v>0</v>
      </c>
      <c r="AA118" s="245"/>
      <c r="AB118" s="245">
        <f t="shared" si="28"/>
        <v>0</v>
      </c>
      <c r="AC118" s="259"/>
      <c r="AD118" s="259">
        <f t="shared" si="29"/>
        <v>0</v>
      </c>
      <c r="AE118" s="273"/>
      <c r="AF118" s="273">
        <f t="shared" si="30"/>
        <v>0</v>
      </c>
      <c r="AG118" s="287"/>
      <c r="AH118" s="287">
        <f t="shared" si="31"/>
        <v>0</v>
      </c>
      <c r="AI118" s="297"/>
      <c r="AJ118" s="297">
        <f t="shared" si="32"/>
        <v>0</v>
      </c>
      <c r="AK118" s="312"/>
      <c r="AL118" s="312">
        <f t="shared" si="33"/>
        <v>0</v>
      </c>
      <c r="AM118" s="15"/>
      <c r="AN118" s="15">
        <f t="shared" si="34"/>
        <v>0</v>
      </c>
      <c r="AO118" s="24">
        <f t="shared" si="35"/>
        <v>0</v>
      </c>
      <c r="AP118" s="15">
        <f t="shared" si="35"/>
        <v>0</v>
      </c>
      <c r="AQ118" s="23">
        <f t="shared" si="36"/>
        <v>0</v>
      </c>
      <c r="AR118" s="23">
        <f t="shared" si="37"/>
        <v>0</v>
      </c>
      <c r="AS118" s="20"/>
    </row>
    <row r="119" spans="1:45" x14ac:dyDescent="0.35">
      <c r="A119" s="17">
        <v>96</v>
      </c>
      <c r="B119" s="18" t="s">
        <v>213</v>
      </c>
      <c r="C119" s="19" t="s">
        <v>52</v>
      </c>
      <c r="D119" s="20"/>
      <c r="E119" s="20"/>
      <c r="F119" s="20"/>
      <c r="G119" s="20"/>
      <c r="H119" s="23"/>
      <c r="I119" s="23"/>
      <c r="J119" s="23">
        <f t="shared" si="19"/>
        <v>0</v>
      </c>
      <c r="K119" s="100"/>
      <c r="L119" s="100">
        <f t="shared" si="20"/>
        <v>0</v>
      </c>
      <c r="M119" s="138"/>
      <c r="N119" s="138">
        <f t="shared" si="21"/>
        <v>0</v>
      </c>
      <c r="O119" s="151"/>
      <c r="P119" s="151">
        <f t="shared" si="22"/>
        <v>0</v>
      </c>
      <c r="Q119" s="177"/>
      <c r="R119" s="177">
        <f t="shared" si="23"/>
        <v>0</v>
      </c>
      <c r="S119" s="202"/>
      <c r="T119" s="202">
        <f t="shared" si="24"/>
        <v>0</v>
      </c>
      <c r="U119" s="215"/>
      <c r="V119" s="215">
        <f t="shared" si="25"/>
        <v>0</v>
      </c>
      <c r="W119" s="146"/>
      <c r="X119" s="146">
        <f t="shared" si="26"/>
        <v>0</v>
      </c>
      <c r="Y119" s="234"/>
      <c r="Z119" s="234">
        <f t="shared" si="27"/>
        <v>0</v>
      </c>
      <c r="AA119" s="245"/>
      <c r="AB119" s="245">
        <f t="shared" si="28"/>
        <v>0</v>
      </c>
      <c r="AC119" s="259"/>
      <c r="AD119" s="259">
        <f t="shared" si="29"/>
        <v>0</v>
      </c>
      <c r="AE119" s="273"/>
      <c r="AF119" s="273">
        <f t="shared" si="30"/>
        <v>0</v>
      </c>
      <c r="AG119" s="287"/>
      <c r="AH119" s="287">
        <f t="shared" si="31"/>
        <v>0</v>
      </c>
      <c r="AI119" s="297"/>
      <c r="AJ119" s="297">
        <f t="shared" si="32"/>
        <v>0</v>
      </c>
      <c r="AK119" s="312"/>
      <c r="AL119" s="312">
        <f t="shared" si="33"/>
        <v>0</v>
      </c>
      <c r="AM119" s="15"/>
      <c r="AN119" s="15">
        <f t="shared" si="34"/>
        <v>0</v>
      </c>
      <c r="AO119" s="24">
        <f t="shared" si="35"/>
        <v>0</v>
      </c>
      <c r="AP119" s="15">
        <f t="shared" si="35"/>
        <v>0</v>
      </c>
      <c r="AQ119" s="23">
        <f t="shared" si="36"/>
        <v>0</v>
      </c>
      <c r="AR119" s="23">
        <f t="shared" si="37"/>
        <v>0</v>
      </c>
      <c r="AS119" s="20"/>
    </row>
    <row r="120" spans="1:45" x14ac:dyDescent="0.35">
      <c r="A120" s="17">
        <v>97</v>
      </c>
      <c r="B120" s="18" t="s">
        <v>214</v>
      </c>
      <c r="C120" s="19" t="s">
        <v>52</v>
      </c>
      <c r="D120" s="20"/>
      <c r="E120" s="20"/>
      <c r="F120" s="20"/>
      <c r="G120" s="20"/>
      <c r="H120" s="23"/>
      <c r="I120" s="23"/>
      <c r="J120" s="23">
        <f t="shared" si="19"/>
        <v>0</v>
      </c>
      <c r="K120" s="100"/>
      <c r="L120" s="100">
        <f t="shared" si="20"/>
        <v>0</v>
      </c>
      <c r="M120" s="138"/>
      <c r="N120" s="138">
        <f t="shared" si="21"/>
        <v>0</v>
      </c>
      <c r="O120" s="151"/>
      <c r="P120" s="151">
        <f t="shared" si="22"/>
        <v>0</v>
      </c>
      <c r="Q120" s="177"/>
      <c r="R120" s="177">
        <f t="shared" si="23"/>
        <v>0</v>
      </c>
      <c r="S120" s="202"/>
      <c r="T120" s="202">
        <f t="shared" si="24"/>
        <v>0</v>
      </c>
      <c r="U120" s="215"/>
      <c r="V120" s="215">
        <f t="shared" si="25"/>
        <v>0</v>
      </c>
      <c r="W120" s="146"/>
      <c r="X120" s="146">
        <f t="shared" si="26"/>
        <v>0</v>
      </c>
      <c r="Y120" s="234"/>
      <c r="Z120" s="234">
        <f t="shared" si="27"/>
        <v>0</v>
      </c>
      <c r="AA120" s="245"/>
      <c r="AB120" s="245">
        <f t="shared" si="28"/>
        <v>0</v>
      </c>
      <c r="AC120" s="259"/>
      <c r="AD120" s="259">
        <f t="shared" si="29"/>
        <v>0</v>
      </c>
      <c r="AE120" s="273"/>
      <c r="AF120" s="273">
        <f t="shared" si="30"/>
        <v>0</v>
      </c>
      <c r="AG120" s="287"/>
      <c r="AH120" s="287">
        <f t="shared" si="31"/>
        <v>0</v>
      </c>
      <c r="AI120" s="297"/>
      <c r="AJ120" s="297">
        <f t="shared" si="32"/>
        <v>0</v>
      </c>
      <c r="AK120" s="312"/>
      <c r="AL120" s="312">
        <f t="shared" si="33"/>
        <v>0</v>
      </c>
      <c r="AM120" s="15"/>
      <c r="AN120" s="15">
        <f t="shared" si="34"/>
        <v>0</v>
      </c>
      <c r="AO120" s="24">
        <f t="shared" si="35"/>
        <v>0</v>
      </c>
      <c r="AP120" s="15">
        <f t="shared" si="35"/>
        <v>0</v>
      </c>
      <c r="AQ120" s="23">
        <f t="shared" si="36"/>
        <v>0</v>
      </c>
      <c r="AR120" s="23">
        <f t="shared" si="37"/>
        <v>0</v>
      </c>
      <c r="AS120" s="20"/>
    </row>
    <row r="121" spans="1:45" x14ac:dyDescent="0.35">
      <c r="A121" s="17">
        <v>98</v>
      </c>
      <c r="B121" s="18" t="s">
        <v>215</v>
      </c>
      <c r="C121" s="19" t="s">
        <v>40</v>
      </c>
      <c r="D121" s="20"/>
      <c r="E121" s="20"/>
      <c r="F121" s="20"/>
      <c r="G121" s="20"/>
      <c r="H121" s="23"/>
      <c r="I121" s="23"/>
      <c r="J121" s="23">
        <f t="shared" si="19"/>
        <v>0</v>
      </c>
      <c r="K121" s="100"/>
      <c r="L121" s="100">
        <f t="shared" si="20"/>
        <v>0</v>
      </c>
      <c r="M121" s="138"/>
      <c r="N121" s="138">
        <f t="shared" si="21"/>
        <v>0</v>
      </c>
      <c r="O121" s="151"/>
      <c r="P121" s="151">
        <f t="shared" si="22"/>
        <v>0</v>
      </c>
      <c r="Q121" s="177"/>
      <c r="R121" s="177">
        <f t="shared" si="23"/>
        <v>0</v>
      </c>
      <c r="S121" s="202"/>
      <c r="T121" s="202">
        <f t="shared" si="24"/>
        <v>0</v>
      </c>
      <c r="U121" s="215"/>
      <c r="V121" s="215">
        <f t="shared" si="25"/>
        <v>0</v>
      </c>
      <c r="W121" s="146"/>
      <c r="X121" s="146">
        <f t="shared" si="26"/>
        <v>0</v>
      </c>
      <c r="Y121" s="234"/>
      <c r="Z121" s="234">
        <f t="shared" si="27"/>
        <v>0</v>
      </c>
      <c r="AA121" s="245"/>
      <c r="AB121" s="245">
        <f t="shared" si="28"/>
        <v>0</v>
      </c>
      <c r="AC121" s="259"/>
      <c r="AD121" s="259">
        <f t="shared" si="29"/>
        <v>0</v>
      </c>
      <c r="AE121" s="273"/>
      <c r="AF121" s="273">
        <f t="shared" si="30"/>
        <v>0</v>
      </c>
      <c r="AG121" s="287"/>
      <c r="AH121" s="287">
        <f t="shared" si="31"/>
        <v>0</v>
      </c>
      <c r="AI121" s="297"/>
      <c r="AJ121" s="297">
        <f t="shared" si="32"/>
        <v>0</v>
      </c>
      <c r="AK121" s="312"/>
      <c r="AL121" s="312">
        <f t="shared" si="33"/>
        <v>0</v>
      </c>
      <c r="AM121" s="15"/>
      <c r="AN121" s="15">
        <f t="shared" si="34"/>
        <v>0</v>
      </c>
      <c r="AO121" s="24">
        <f t="shared" si="35"/>
        <v>0</v>
      </c>
      <c r="AP121" s="15">
        <f t="shared" si="35"/>
        <v>0</v>
      </c>
      <c r="AQ121" s="23">
        <f t="shared" si="36"/>
        <v>0</v>
      </c>
      <c r="AR121" s="23">
        <f t="shared" si="37"/>
        <v>0</v>
      </c>
      <c r="AS121" s="20"/>
    </row>
    <row r="122" spans="1:45" x14ac:dyDescent="0.35">
      <c r="A122" s="17">
        <v>99</v>
      </c>
      <c r="B122" s="18" t="s">
        <v>216</v>
      </c>
      <c r="C122" s="19" t="s">
        <v>40</v>
      </c>
      <c r="D122" s="20"/>
      <c r="E122" s="20"/>
      <c r="F122" s="20"/>
      <c r="G122" s="20"/>
      <c r="H122" s="23"/>
      <c r="I122" s="23"/>
      <c r="J122" s="23">
        <f t="shared" si="19"/>
        <v>0</v>
      </c>
      <c r="K122" s="100"/>
      <c r="L122" s="100">
        <f t="shared" si="20"/>
        <v>0</v>
      </c>
      <c r="M122" s="138"/>
      <c r="N122" s="138">
        <f t="shared" si="21"/>
        <v>0</v>
      </c>
      <c r="O122" s="151"/>
      <c r="P122" s="151">
        <f t="shared" si="22"/>
        <v>0</v>
      </c>
      <c r="Q122" s="177"/>
      <c r="R122" s="177">
        <f t="shared" si="23"/>
        <v>0</v>
      </c>
      <c r="S122" s="202"/>
      <c r="T122" s="202">
        <f t="shared" si="24"/>
        <v>0</v>
      </c>
      <c r="U122" s="215"/>
      <c r="V122" s="215">
        <f t="shared" si="25"/>
        <v>0</v>
      </c>
      <c r="W122" s="146"/>
      <c r="X122" s="146">
        <f t="shared" si="26"/>
        <v>0</v>
      </c>
      <c r="Y122" s="234"/>
      <c r="Z122" s="234">
        <f t="shared" si="27"/>
        <v>0</v>
      </c>
      <c r="AA122" s="245"/>
      <c r="AB122" s="245">
        <f t="shared" si="28"/>
        <v>0</v>
      </c>
      <c r="AC122" s="259"/>
      <c r="AD122" s="259">
        <f t="shared" si="29"/>
        <v>0</v>
      </c>
      <c r="AE122" s="273"/>
      <c r="AF122" s="273">
        <f t="shared" si="30"/>
        <v>0</v>
      </c>
      <c r="AG122" s="287"/>
      <c r="AH122" s="287">
        <f t="shared" si="31"/>
        <v>0</v>
      </c>
      <c r="AI122" s="297"/>
      <c r="AJ122" s="297">
        <f t="shared" si="32"/>
        <v>0</v>
      </c>
      <c r="AK122" s="312"/>
      <c r="AL122" s="312">
        <f t="shared" si="33"/>
        <v>0</v>
      </c>
      <c r="AM122" s="15"/>
      <c r="AN122" s="15">
        <f t="shared" si="34"/>
        <v>0</v>
      </c>
      <c r="AO122" s="24">
        <f t="shared" si="35"/>
        <v>0</v>
      </c>
      <c r="AP122" s="15">
        <f t="shared" si="35"/>
        <v>0</v>
      </c>
      <c r="AQ122" s="23">
        <f t="shared" si="36"/>
        <v>0</v>
      </c>
      <c r="AR122" s="23">
        <f t="shared" si="37"/>
        <v>0</v>
      </c>
      <c r="AS122" s="20"/>
    </row>
    <row r="123" spans="1:45" x14ac:dyDescent="0.35">
      <c r="A123" s="17">
        <v>100</v>
      </c>
      <c r="B123" s="18" t="s">
        <v>217</v>
      </c>
      <c r="C123" s="19" t="s">
        <v>40</v>
      </c>
      <c r="D123" s="20"/>
      <c r="E123" s="20"/>
      <c r="F123" s="20"/>
      <c r="G123" s="20"/>
      <c r="H123" s="23"/>
      <c r="I123" s="23"/>
      <c r="J123" s="23">
        <f t="shared" si="19"/>
        <v>0</v>
      </c>
      <c r="K123" s="100"/>
      <c r="L123" s="100">
        <f t="shared" si="20"/>
        <v>0</v>
      </c>
      <c r="M123" s="138"/>
      <c r="N123" s="138">
        <f t="shared" si="21"/>
        <v>0</v>
      </c>
      <c r="O123" s="151"/>
      <c r="P123" s="151">
        <f t="shared" si="22"/>
        <v>0</v>
      </c>
      <c r="Q123" s="177"/>
      <c r="R123" s="177">
        <f t="shared" si="23"/>
        <v>0</v>
      </c>
      <c r="S123" s="202"/>
      <c r="T123" s="202">
        <f t="shared" si="24"/>
        <v>0</v>
      </c>
      <c r="U123" s="215"/>
      <c r="V123" s="215">
        <f t="shared" si="25"/>
        <v>0</v>
      </c>
      <c r="W123" s="146"/>
      <c r="X123" s="146">
        <f t="shared" si="26"/>
        <v>0</v>
      </c>
      <c r="Y123" s="234"/>
      <c r="Z123" s="234">
        <f t="shared" si="27"/>
        <v>0</v>
      </c>
      <c r="AA123" s="245"/>
      <c r="AB123" s="245">
        <f t="shared" si="28"/>
        <v>0</v>
      </c>
      <c r="AC123" s="259"/>
      <c r="AD123" s="259">
        <f t="shared" si="29"/>
        <v>0</v>
      </c>
      <c r="AE123" s="273"/>
      <c r="AF123" s="273">
        <f t="shared" si="30"/>
        <v>0</v>
      </c>
      <c r="AG123" s="287"/>
      <c r="AH123" s="287">
        <f t="shared" si="31"/>
        <v>0</v>
      </c>
      <c r="AI123" s="297"/>
      <c r="AJ123" s="297">
        <f t="shared" si="32"/>
        <v>0</v>
      </c>
      <c r="AK123" s="312"/>
      <c r="AL123" s="312">
        <f t="shared" si="33"/>
        <v>0</v>
      </c>
      <c r="AM123" s="15"/>
      <c r="AN123" s="15">
        <f t="shared" si="34"/>
        <v>0</v>
      </c>
      <c r="AO123" s="24">
        <f t="shared" si="35"/>
        <v>0</v>
      </c>
      <c r="AP123" s="15">
        <f t="shared" si="35"/>
        <v>0</v>
      </c>
      <c r="AQ123" s="23">
        <f t="shared" si="36"/>
        <v>0</v>
      </c>
      <c r="AR123" s="23">
        <f t="shared" si="37"/>
        <v>0</v>
      </c>
      <c r="AS123" s="20"/>
    </row>
    <row r="124" spans="1:45" x14ac:dyDescent="0.35">
      <c r="A124" s="19"/>
      <c r="B124" s="18"/>
      <c r="C124" s="19"/>
      <c r="D124" s="25"/>
      <c r="E124" s="25"/>
      <c r="F124" s="25"/>
      <c r="G124" s="25"/>
      <c r="H124" s="23"/>
      <c r="I124" s="23">
        <v>1850</v>
      </c>
      <c r="J124" s="23">
        <f t="shared" si="19"/>
        <v>0</v>
      </c>
      <c r="K124" s="100"/>
      <c r="L124" s="100">
        <f t="shared" si="20"/>
        <v>0</v>
      </c>
      <c r="M124" s="138"/>
      <c r="N124" s="138">
        <f t="shared" si="21"/>
        <v>0</v>
      </c>
      <c r="O124" s="151"/>
      <c r="P124" s="151">
        <f t="shared" si="22"/>
        <v>0</v>
      </c>
      <c r="Q124" s="177"/>
      <c r="R124" s="177">
        <f t="shared" si="23"/>
        <v>0</v>
      </c>
      <c r="S124" s="202"/>
      <c r="T124" s="202">
        <f t="shared" si="24"/>
        <v>0</v>
      </c>
      <c r="U124" s="215"/>
      <c r="V124" s="215">
        <f t="shared" si="25"/>
        <v>0</v>
      </c>
      <c r="W124" s="146"/>
      <c r="X124" s="146">
        <f t="shared" si="26"/>
        <v>0</v>
      </c>
      <c r="Y124" s="234"/>
      <c r="Z124" s="234">
        <f t="shared" si="27"/>
        <v>0</v>
      </c>
      <c r="AA124" s="245"/>
      <c r="AB124" s="245">
        <f t="shared" si="28"/>
        <v>0</v>
      </c>
      <c r="AC124" s="259"/>
      <c r="AD124" s="259">
        <f t="shared" si="29"/>
        <v>0</v>
      </c>
      <c r="AE124" s="273"/>
      <c r="AF124" s="273">
        <f t="shared" si="30"/>
        <v>0</v>
      </c>
      <c r="AG124" s="287"/>
      <c r="AH124" s="287">
        <f t="shared" si="31"/>
        <v>0</v>
      </c>
      <c r="AI124" s="297"/>
      <c r="AJ124" s="297">
        <f t="shared" si="32"/>
        <v>0</v>
      </c>
      <c r="AK124" s="312"/>
      <c r="AL124" s="312">
        <f t="shared" si="33"/>
        <v>0</v>
      </c>
      <c r="AM124" s="15">
        <v>0</v>
      </c>
      <c r="AN124" s="15">
        <f t="shared" si="34"/>
        <v>0</v>
      </c>
      <c r="AO124" s="24">
        <f t="shared" si="35"/>
        <v>0</v>
      </c>
      <c r="AP124" s="15">
        <f t="shared" si="35"/>
        <v>0</v>
      </c>
      <c r="AQ124" s="23">
        <f t="shared" si="36"/>
        <v>0</v>
      </c>
      <c r="AR124" s="23">
        <f t="shared" si="37"/>
        <v>0</v>
      </c>
      <c r="AS124" s="20"/>
    </row>
    <row r="125" spans="1:45" x14ac:dyDescent="0.35">
      <c r="A125" s="17">
        <v>101</v>
      </c>
      <c r="B125" s="18" t="s">
        <v>218</v>
      </c>
      <c r="C125" s="19" t="s">
        <v>40</v>
      </c>
      <c r="D125" s="20"/>
      <c r="E125" s="20"/>
      <c r="F125" s="20"/>
      <c r="G125" s="20"/>
      <c r="H125" s="23"/>
      <c r="I125" s="23"/>
      <c r="J125" s="23">
        <f t="shared" si="19"/>
        <v>0</v>
      </c>
      <c r="K125" s="100"/>
      <c r="L125" s="100">
        <f t="shared" si="20"/>
        <v>0</v>
      </c>
      <c r="M125" s="138"/>
      <c r="N125" s="138">
        <f t="shared" si="21"/>
        <v>0</v>
      </c>
      <c r="O125" s="151"/>
      <c r="P125" s="151">
        <f t="shared" si="22"/>
        <v>0</v>
      </c>
      <c r="Q125" s="177"/>
      <c r="R125" s="177">
        <f t="shared" si="23"/>
        <v>0</v>
      </c>
      <c r="S125" s="202"/>
      <c r="T125" s="202">
        <f t="shared" si="24"/>
        <v>0</v>
      </c>
      <c r="U125" s="215"/>
      <c r="V125" s="215">
        <f t="shared" si="25"/>
        <v>0</v>
      </c>
      <c r="W125" s="146"/>
      <c r="X125" s="146">
        <f t="shared" si="26"/>
        <v>0</v>
      </c>
      <c r="Y125" s="234"/>
      <c r="Z125" s="234">
        <f t="shared" si="27"/>
        <v>0</v>
      </c>
      <c r="AA125" s="245"/>
      <c r="AB125" s="245">
        <f t="shared" si="28"/>
        <v>0</v>
      </c>
      <c r="AC125" s="259"/>
      <c r="AD125" s="259">
        <f t="shared" si="29"/>
        <v>0</v>
      </c>
      <c r="AE125" s="273"/>
      <c r="AF125" s="273">
        <f t="shared" si="30"/>
        <v>0</v>
      </c>
      <c r="AG125" s="287"/>
      <c r="AH125" s="287">
        <f t="shared" si="31"/>
        <v>0</v>
      </c>
      <c r="AI125" s="297"/>
      <c r="AJ125" s="297">
        <f t="shared" si="32"/>
        <v>0</v>
      </c>
      <c r="AK125" s="312"/>
      <c r="AL125" s="312">
        <f t="shared" si="33"/>
        <v>0</v>
      </c>
      <c r="AM125" s="15"/>
      <c r="AN125" s="15">
        <f t="shared" si="34"/>
        <v>0</v>
      </c>
      <c r="AO125" s="24">
        <f t="shared" si="35"/>
        <v>0</v>
      </c>
      <c r="AP125" s="15">
        <f t="shared" si="35"/>
        <v>0</v>
      </c>
      <c r="AQ125" s="23">
        <f t="shared" si="36"/>
        <v>0</v>
      </c>
      <c r="AR125" s="23">
        <f t="shared" si="37"/>
        <v>0</v>
      </c>
      <c r="AS125" s="20"/>
    </row>
    <row r="126" spans="1:45" x14ac:dyDescent="0.35">
      <c r="A126" s="17">
        <v>102</v>
      </c>
      <c r="B126" s="18" t="s">
        <v>219</v>
      </c>
      <c r="C126" s="19" t="s">
        <v>40</v>
      </c>
      <c r="D126" s="20"/>
      <c r="E126" s="20"/>
      <c r="F126" s="20"/>
      <c r="G126" s="20"/>
      <c r="H126" s="23"/>
      <c r="I126" s="23"/>
      <c r="J126" s="23">
        <f t="shared" si="19"/>
        <v>0</v>
      </c>
      <c r="K126" s="100"/>
      <c r="L126" s="100">
        <f t="shared" si="20"/>
        <v>0</v>
      </c>
      <c r="M126" s="138"/>
      <c r="N126" s="138">
        <f t="shared" si="21"/>
        <v>0</v>
      </c>
      <c r="O126" s="151"/>
      <c r="P126" s="151">
        <f t="shared" si="22"/>
        <v>0</v>
      </c>
      <c r="Q126" s="177"/>
      <c r="R126" s="177">
        <f t="shared" si="23"/>
        <v>0</v>
      </c>
      <c r="S126" s="202"/>
      <c r="T126" s="202">
        <f t="shared" si="24"/>
        <v>0</v>
      </c>
      <c r="U126" s="215"/>
      <c r="V126" s="215">
        <f t="shared" si="25"/>
        <v>0</v>
      </c>
      <c r="W126" s="146"/>
      <c r="X126" s="146">
        <f t="shared" si="26"/>
        <v>0</v>
      </c>
      <c r="Y126" s="234"/>
      <c r="Z126" s="234">
        <f t="shared" si="27"/>
        <v>0</v>
      </c>
      <c r="AA126" s="245"/>
      <c r="AB126" s="245">
        <f t="shared" si="28"/>
        <v>0</v>
      </c>
      <c r="AC126" s="259"/>
      <c r="AD126" s="259">
        <f t="shared" si="29"/>
        <v>0</v>
      </c>
      <c r="AE126" s="273"/>
      <c r="AF126" s="273">
        <f t="shared" si="30"/>
        <v>0</v>
      </c>
      <c r="AG126" s="287"/>
      <c r="AH126" s="287">
        <f t="shared" si="31"/>
        <v>0</v>
      </c>
      <c r="AI126" s="297"/>
      <c r="AJ126" s="297">
        <f t="shared" si="32"/>
        <v>0</v>
      </c>
      <c r="AK126" s="312"/>
      <c r="AL126" s="312">
        <f t="shared" si="33"/>
        <v>0</v>
      </c>
      <c r="AM126" s="15"/>
      <c r="AN126" s="15">
        <f t="shared" si="34"/>
        <v>0</v>
      </c>
      <c r="AO126" s="24">
        <f t="shared" si="35"/>
        <v>0</v>
      </c>
      <c r="AP126" s="15">
        <f t="shared" si="35"/>
        <v>0</v>
      </c>
      <c r="AQ126" s="23">
        <f t="shared" si="36"/>
        <v>0</v>
      </c>
      <c r="AR126" s="23">
        <f t="shared" si="37"/>
        <v>0</v>
      </c>
      <c r="AS126" s="20"/>
    </row>
    <row r="127" spans="1:45" x14ac:dyDescent="0.35">
      <c r="A127" s="17">
        <v>103</v>
      </c>
      <c r="B127" s="18" t="s">
        <v>220</v>
      </c>
      <c r="C127" s="19" t="s">
        <v>115</v>
      </c>
      <c r="D127" s="20"/>
      <c r="E127" s="20"/>
      <c r="F127" s="20"/>
      <c r="G127" s="20"/>
      <c r="H127" s="23"/>
      <c r="I127" s="23"/>
      <c r="J127" s="23">
        <f t="shared" si="19"/>
        <v>0</v>
      </c>
      <c r="K127" s="100"/>
      <c r="L127" s="100">
        <f t="shared" si="20"/>
        <v>0</v>
      </c>
      <c r="M127" s="138"/>
      <c r="N127" s="138">
        <f t="shared" si="21"/>
        <v>0</v>
      </c>
      <c r="O127" s="151"/>
      <c r="P127" s="151">
        <f t="shared" si="22"/>
        <v>0</v>
      </c>
      <c r="Q127" s="177"/>
      <c r="R127" s="177">
        <f t="shared" si="23"/>
        <v>0</v>
      </c>
      <c r="S127" s="202"/>
      <c r="T127" s="202">
        <f t="shared" si="24"/>
        <v>0</v>
      </c>
      <c r="U127" s="215"/>
      <c r="V127" s="215">
        <f t="shared" si="25"/>
        <v>0</v>
      </c>
      <c r="W127" s="146"/>
      <c r="X127" s="146">
        <f t="shared" si="26"/>
        <v>0</v>
      </c>
      <c r="Y127" s="234"/>
      <c r="Z127" s="234">
        <f t="shared" si="27"/>
        <v>0</v>
      </c>
      <c r="AA127" s="245"/>
      <c r="AB127" s="245">
        <f t="shared" si="28"/>
        <v>0</v>
      </c>
      <c r="AC127" s="259"/>
      <c r="AD127" s="259">
        <f t="shared" si="29"/>
        <v>0</v>
      </c>
      <c r="AE127" s="273"/>
      <c r="AF127" s="273">
        <f t="shared" si="30"/>
        <v>0</v>
      </c>
      <c r="AG127" s="287"/>
      <c r="AH127" s="287">
        <f t="shared" si="31"/>
        <v>0</v>
      </c>
      <c r="AI127" s="297"/>
      <c r="AJ127" s="297">
        <f t="shared" si="32"/>
        <v>0</v>
      </c>
      <c r="AK127" s="312"/>
      <c r="AL127" s="312">
        <f t="shared" si="33"/>
        <v>0</v>
      </c>
      <c r="AM127" s="15"/>
      <c r="AN127" s="15">
        <f t="shared" si="34"/>
        <v>0</v>
      </c>
      <c r="AO127" s="24">
        <f t="shared" si="35"/>
        <v>0</v>
      </c>
      <c r="AP127" s="15">
        <f t="shared" si="35"/>
        <v>0</v>
      </c>
      <c r="AQ127" s="23">
        <f t="shared" si="36"/>
        <v>0</v>
      </c>
      <c r="AR127" s="23">
        <f t="shared" si="37"/>
        <v>0</v>
      </c>
      <c r="AS127" s="20"/>
    </row>
    <row r="128" spans="1:45" x14ac:dyDescent="0.35">
      <c r="A128" s="17"/>
      <c r="B128" s="18"/>
      <c r="C128" s="19"/>
      <c r="D128" s="25"/>
      <c r="E128" s="25"/>
      <c r="F128" s="25"/>
      <c r="G128" s="25"/>
      <c r="H128" s="23"/>
      <c r="I128" s="23">
        <v>10</v>
      </c>
      <c r="J128" s="23">
        <f t="shared" si="19"/>
        <v>0</v>
      </c>
      <c r="K128" s="100"/>
      <c r="L128" s="100">
        <f t="shared" si="20"/>
        <v>0</v>
      </c>
      <c r="M128" s="138"/>
      <c r="N128" s="138">
        <f t="shared" si="21"/>
        <v>0</v>
      </c>
      <c r="O128" s="151"/>
      <c r="P128" s="151">
        <f t="shared" si="22"/>
        <v>0</v>
      </c>
      <c r="Q128" s="177"/>
      <c r="R128" s="177">
        <f t="shared" si="23"/>
        <v>0</v>
      </c>
      <c r="S128" s="202"/>
      <c r="T128" s="202">
        <f t="shared" si="24"/>
        <v>0</v>
      </c>
      <c r="U128" s="215"/>
      <c r="V128" s="215">
        <f t="shared" si="25"/>
        <v>0</v>
      </c>
      <c r="W128" s="146"/>
      <c r="X128" s="146">
        <f t="shared" si="26"/>
        <v>0</v>
      </c>
      <c r="Y128" s="234"/>
      <c r="Z128" s="234">
        <f t="shared" si="27"/>
        <v>0</v>
      </c>
      <c r="AA128" s="245"/>
      <c r="AB128" s="245">
        <f t="shared" si="28"/>
        <v>0</v>
      </c>
      <c r="AC128" s="259"/>
      <c r="AD128" s="259">
        <f t="shared" si="29"/>
        <v>0</v>
      </c>
      <c r="AE128" s="273"/>
      <c r="AF128" s="273">
        <f t="shared" si="30"/>
        <v>0</v>
      </c>
      <c r="AG128" s="287"/>
      <c r="AH128" s="287">
        <f t="shared" si="31"/>
        <v>0</v>
      </c>
      <c r="AI128" s="297"/>
      <c r="AJ128" s="297">
        <f t="shared" si="32"/>
        <v>0</v>
      </c>
      <c r="AK128" s="312"/>
      <c r="AL128" s="312">
        <f t="shared" si="33"/>
        <v>0</v>
      </c>
      <c r="AM128" s="15">
        <v>0</v>
      </c>
      <c r="AN128" s="15">
        <f t="shared" si="34"/>
        <v>0</v>
      </c>
      <c r="AO128" s="24">
        <f t="shared" si="35"/>
        <v>0</v>
      </c>
      <c r="AP128" s="15">
        <f t="shared" si="35"/>
        <v>0</v>
      </c>
      <c r="AQ128" s="23">
        <f t="shared" si="36"/>
        <v>0</v>
      </c>
      <c r="AR128" s="23">
        <f t="shared" si="37"/>
        <v>0</v>
      </c>
      <c r="AS128" s="20"/>
    </row>
    <row r="129" spans="1:45" s="32" customFormat="1" x14ac:dyDescent="0.35">
      <c r="A129" s="27" t="s">
        <v>4</v>
      </c>
      <c r="B129" s="28"/>
      <c r="C129" s="27"/>
      <c r="D129" s="29"/>
      <c r="E129" s="29"/>
      <c r="F129" s="29"/>
      <c r="G129" s="29"/>
      <c r="H129" s="16"/>
      <c r="I129" s="16"/>
      <c r="J129" s="16"/>
      <c r="K129" s="99"/>
      <c r="L129" s="99">
        <f>SUM(L4:L128)</f>
        <v>0</v>
      </c>
      <c r="M129" s="137"/>
      <c r="N129" s="137">
        <f>SUM(N4:N128)</f>
        <v>0</v>
      </c>
      <c r="O129" s="150"/>
      <c r="P129" s="150">
        <f>SUM(P4:P128)</f>
        <v>0</v>
      </c>
      <c r="Q129" s="176"/>
      <c r="R129" s="176">
        <f>SUM(R4:R128)</f>
        <v>0</v>
      </c>
      <c r="S129" s="201"/>
      <c r="T129" s="201">
        <f>SUM(T4:T128)</f>
        <v>0</v>
      </c>
      <c r="U129" s="214"/>
      <c r="V129" s="214">
        <f>SUM(V4:V128)</f>
        <v>0</v>
      </c>
      <c r="W129" s="145"/>
      <c r="X129" s="145">
        <f>SUM(X4:X128)</f>
        <v>0</v>
      </c>
      <c r="Y129" s="232"/>
      <c r="Z129" s="232">
        <f>SUM(Z4:Z128)</f>
        <v>0</v>
      </c>
      <c r="AA129" s="244"/>
      <c r="AB129" s="244">
        <f>SUM(AB4:AB128)</f>
        <v>0</v>
      </c>
      <c r="AC129" s="258"/>
      <c r="AD129" s="258">
        <f>SUM(AD4:AD128)</f>
        <v>0</v>
      </c>
      <c r="AE129" s="272"/>
      <c r="AF129" s="272">
        <f>SUM(AF4:AF128)</f>
        <v>0</v>
      </c>
      <c r="AG129" s="286"/>
      <c r="AH129" s="286">
        <f>SUM(AH4:AH128)</f>
        <v>0</v>
      </c>
      <c r="AI129" s="296"/>
      <c r="AJ129" s="296">
        <f>SUM(AJ4:AJ128)</f>
        <v>0</v>
      </c>
      <c r="AK129" s="311"/>
      <c r="AL129" s="311">
        <f>SUM(AL4:AL128)</f>
        <v>0</v>
      </c>
      <c r="AM129" s="39"/>
      <c r="AN129" s="39"/>
      <c r="AO129" s="14"/>
      <c r="AP129" s="16">
        <f>SUM(AP4:AP128)</f>
        <v>0</v>
      </c>
      <c r="AQ129" s="16"/>
      <c r="AR129" s="16">
        <f>SUM(AR4:AR128)</f>
        <v>1581</v>
      </c>
      <c r="AS129" s="29"/>
    </row>
  </sheetData>
  <autoFilter ref="AQ1:AQ129"/>
  <mergeCells count="15">
    <mergeCell ref="A1:AS1"/>
    <mergeCell ref="E2:H2"/>
    <mergeCell ref="M2:N2"/>
    <mergeCell ref="Q2:R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O3"/>
    <mergeCell ref="AP2:AP3"/>
  </mergeCells>
  <pageMargins left="0.70866141732283472" right="0.70866141732283472" top="0.74803149606299213" bottom="0.74803149606299213" header="0.31496062992125984" footer="0.31496062992125984"/>
  <pageSetup paperSize="9" scale="63" fitToHeight="10" orientation="portrait" r:id="rId1"/>
  <headerFooter>
    <oddFooter>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77"/>
  <sheetViews>
    <sheetView topLeftCell="Y152" workbookViewId="0">
      <selection activeCell="H11" sqref="H11:H12"/>
    </sheetView>
  </sheetViews>
  <sheetFormatPr defaultRowHeight="15" x14ac:dyDescent="0.25"/>
  <cols>
    <col min="1" max="1" width="7.7109375" style="75" customWidth="1"/>
    <col min="2" max="2" width="38.7109375" style="75" customWidth="1"/>
    <col min="3" max="3" width="10.7109375" style="75" customWidth="1"/>
    <col min="4" max="5" width="13.85546875" style="75" customWidth="1"/>
    <col min="6" max="6" width="19.28515625" style="75" customWidth="1"/>
    <col min="7" max="10" width="13.85546875" style="75" customWidth="1"/>
    <col min="11" max="12" width="13.85546875" style="97" customWidth="1"/>
    <col min="13" max="14" width="13.85546875" style="144" customWidth="1"/>
    <col min="15" max="16" width="13.85546875" style="157" customWidth="1"/>
    <col min="17" max="18" width="13.85546875" style="183" customWidth="1"/>
    <col min="19" max="20" width="13.85546875" style="208" customWidth="1"/>
    <col min="21" max="22" width="13.85546875" style="221" customWidth="1"/>
    <col min="23" max="24" width="13.85546875" style="229" customWidth="1"/>
    <col min="25" max="26" width="13.85546875" style="241" customWidth="1"/>
    <col min="27" max="28" width="13.85546875" style="251" customWidth="1"/>
    <col min="29" max="30" width="13.85546875" style="265" customWidth="1"/>
    <col min="31" max="32" width="13.85546875" style="279" customWidth="1"/>
    <col min="33" max="34" width="13.85546875" style="293" customWidth="1"/>
    <col min="35" max="36" width="13.85546875" style="303" customWidth="1"/>
    <col min="37" max="38" width="13.85546875" style="319" customWidth="1"/>
    <col min="39" max="46" width="13.85546875" style="75" customWidth="1"/>
    <col min="47" max="16384" width="9.140625" style="75"/>
  </cols>
  <sheetData>
    <row r="1" spans="1:43" ht="21" x14ac:dyDescent="0.35">
      <c r="A1" s="125" t="s">
        <v>334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</row>
    <row r="2" spans="1:43" ht="42" customHeight="1" x14ac:dyDescent="0.35">
      <c r="A2" s="46" t="s">
        <v>0</v>
      </c>
      <c r="B2" s="47" t="s">
        <v>1</v>
      </c>
      <c r="C2" s="46" t="s">
        <v>221</v>
      </c>
      <c r="D2" s="48" t="s">
        <v>306</v>
      </c>
      <c r="E2" s="126" t="s">
        <v>307</v>
      </c>
      <c r="F2" s="127"/>
      <c r="G2" s="127"/>
      <c r="H2" s="128"/>
      <c r="I2" s="88" t="s">
        <v>3</v>
      </c>
      <c r="J2" s="49" t="s">
        <v>4</v>
      </c>
      <c r="K2" s="323" t="s">
        <v>5</v>
      </c>
      <c r="L2" s="94"/>
      <c r="M2" s="140" t="s">
        <v>6</v>
      </c>
      <c r="N2" s="141"/>
      <c r="O2" s="153" t="s">
        <v>7</v>
      </c>
      <c r="P2" s="154"/>
      <c r="Q2" s="179" t="s">
        <v>8</v>
      </c>
      <c r="R2" s="180"/>
      <c r="S2" s="204" t="s">
        <v>9</v>
      </c>
      <c r="T2" s="205"/>
      <c r="U2" s="217" t="s">
        <v>10</v>
      </c>
      <c r="V2" s="218"/>
      <c r="W2" s="225" t="s">
        <v>11</v>
      </c>
      <c r="X2" s="226"/>
      <c r="Y2" s="237" t="s">
        <v>12</v>
      </c>
      <c r="Z2" s="238"/>
      <c r="AA2" s="247" t="s">
        <v>13</v>
      </c>
      <c r="AB2" s="248"/>
      <c r="AC2" s="261" t="s">
        <v>14</v>
      </c>
      <c r="AD2" s="262"/>
      <c r="AE2" s="275" t="s">
        <v>15</v>
      </c>
      <c r="AF2" s="276"/>
      <c r="AG2" s="289" t="s">
        <v>16</v>
      </c>
      <c r="AH2" s="290"/>
      <c r="AI2" s="299" t="s">
        <v>17</v>
      </c>
      <c r="AJ2" s="300"/>
      <c r="AK2" s="315" t="s">
        <v>18</v>
      </c>
      <c r="AL2" s="316"/>
      <c r="AM2" s="121" t="s">
        <v>19</v>
      </c>
      <c r="AN2" s="123" t="s">
        <v>20</v>
      </c>
      <c r="AO2" s="80" t="s">
        <v>21</v>
      </c>
      <c r="AP2" s="80" t="s">
        <v>22</v>
      </c>
      <c r="AQ2" s="46" t="s">
        <v>23</v>
      </c>
    </row>
    <row r="3" spans="1:43" ht="21" customHeight="1" x14ac:dyDescent="0.35">
      <c r="A3" s="52"/>
      <c r="B3" s="53"/>
      <c r="C3" s="52"/>
      <c r="D3" s="54"/>
      <c r="E3" s="55" t="s">
        <v>24</v>
      </c>
      <c r="F3" s="56" t="s">
        <v>25</v>
      </c>
      <c r="G3" s="57" t="s">
        <v>26</v>
      </c>
      <c r="H3" s="58" t="s">
        <v>27</v>
      </c>
      <c r="I3" s="54"/>
      <c r="J3" s="54"/>
      <c r="K3" s="95" t="s">
        <v>28</v>
      </c>
      <c r="L3" s="95" t="s">
        <v>29</v>
      </c>
      <c r="M3" s="142" t="s">
        <v>28</v>
      </c>
      <c r="N3" s="142" t="s">
        <v>29</v>
      </c>
      <c r="O3" s="155" t="s">
        <v>28</v>
      </c>
      <c r="P3" s="155" t="s">
        <v>29</v>
      </c>
      <c r="Q3" s="181" t="s">
        <v>28</v>
      </c>
      <c r="R3" s="181" t="s">
        <v>29</v>
      </c>
      <c r="S3" s="206" t="s">
        <v>28</v>
      </c>
      <c r="T3" s="206" t="s">
        <v>29</v>
      </c>
      <c r="U3" s="219" t="s">
        <v>28</v>
      </c>
      <c r="V3" s="219" t="s">
        <v>29</v>
      </c>
      <c r="W3" s="227" t="s">
        <v>28</v>
      </c>
      <c r="X3" s="227" t="s">
        <v>29</v>
      </c>
      <c r="Y3" s="239" t="s">
        <v>28</v>
      </c>
      <c r="Z3" s="239" t="s">
        <v>29</v>
      </c>
      <c r="AA3" s="249" t="s">
        <v>28</v>
      </c>
      <c r="AB3" s="249" t="s">
        <v>29</v>
      </c>
      <c r="AC3" s="263" t="s">
        <v>28</v>
      </c>
      <c r="AD3" s="263" t="s">
        <v>29</v>
      </c>
      <c r="AE3" s="277" t="s">
        <v>28</v>
      </c>
      <c r="AF3" s="277" t="s">
        <v>29</v>
      </c>
      <c r="AG3" s="291" t="s">
        <v>28</v>
      </c>
      <c r="AH3" s="291" t="s">
        <v>29</v>
      </c>
      <c r="AI3" s="301" t="s">
        <v>28</v>
      </c>
      <c r="AJ3" s="301" t="s">
        <v>29</v>
      </c>
      <c r="AK3" s="317" t="s">
        <v>28</v>
      </c>
      <c r="AL3" s="317" t="s">
        <v>29</v>
      </c>
      <c r="AM3" s="122"/>
      <c r="AN3" s="124"/>
      <c r="AO3" s="81"/>
      <c r="AP3" s="81"/>
      <c r="AQ3" s="60"/>
    </row>
    <row r="4" spans="1:43" ht="21" customHeight="1" x14ac:dyDescent="0.35">
      <c r="A4" s="61">
        <v>1</v>
      </c>
      <c r="B4" s="62" t="s">
        <v>222</v>
      </c>
      <c r="C4" s="63" t="s">
        <v>223</v>
      </c>
      <c r="D4" s="64"/>
      <c r="E4" s="65"/>
      <c r="F4" s="66"/>
      <c r="G4" s="67"/>
      <c r="H4" s="64"/>
      <c r="I4" s="64"/>
      <c r="J4" s="64">
        <f>D4+H4</f>
        <v>0</v>
      </c>
      <c r="K4" s="96"/>
      <c r="L4" s="96">
        <f>I4*K4</f>
        <v>0</v>
      </c>
      <c r="M4" s="143"/>
      <c r="N4" s="143">
        <f>I4*M4</f>
        <v>0</v>
      </c>
      <c r="O4" s="156"/>
      <c r="P4" s="156">
        <f>I4*O4</f>
        <v>0</v>
      </c>
      <c r="Q4" s="182"/>
      <c r="R4" s="182">
        <f>I4*Q4</f>
        <v>0</v>
      </c>
      <c r="S4" s="207"/>
      <c r="T4" s="207">
        <f>I4*S4</f>
        <v>0</v>
      </c>
      <c r="U4" s="220"/>
      <c r="V4" s="220">
        <f>I4*U4</f>
        <v>0</v>
      </c>
      <c r="W4" s="228"/>
      <c r="X4" s="228">
        <f>I4*W4</f>
        <v>0</v>
      </c>
      <c r="Y4" s="240"/>
      <c r="Z4" s="240">
        <f>I4*Y4</f>
        <v>0</v>
      </c>
      <c r="AA4" s="250"/>
      <c r="AB4" s="250">
        <f>I4*AA4</f>
        <v>0</v>
      </c>
      <c r="AC4" s="264"/>
      <c r="AD4" s="264">
        <f>I4*AC4</f>
        <v>0</v>
      </c>
      <c r="AE4" s="278"/>
      <c r="AF4" s="278">
        <f>I4*AE4</f>
        <v>0</v>
      </c>
      <c r="AG4" s="292"/>
      <c r="AH4" s="292">
        <f>I4*AG4</f>
        <v>0</v>
      </c>
      <c r="AI4" s="302"/>
      <c r="AJ4" s="302">
        <f>I4*AI4</f>
        <v>0</v>
      </c>
      <c r="AK4" s="318"/>
      <c r="AL4" s="318">
        <f>I4*AK4</f>
        <v>0</v>
      </c>
      <c r="AM4" s="68">
        <f>K4+M4+O4+Q4+S4+U4+W4+Y4+AA4+AC4+AE4+AG4+AI4+AK4</f>
        <v>0</v>
      </c>
      <c r="AN4" s="54">
        <f>L4+N4+P4+R4+T4+V4+X4+Z4+AB4+AD4+AF4+AH4+AJ4+AL4</f>
        <v>0</v>
      </c>
      <c r="AO4" s="64">
        <f>J4-AM4</f>
        <v>0</v>
      </c>
      <c r="AP4" s="64">
        <f>I4*AO4</f>
        <v>0</v>
      </c>
      <c r="AQ4" s="65"/>
    </row>
    <row r="5" spans="1:43" ht="21" customHeight="1" x14ac:dyDescent="0.35">
      <c r="A5" s="61">
        <v>2</v>
      </c>
      <c r="B5" s="62" t="s">
        <v>224</v>
      </c>
      <c r="C5" s="63" t="s">
        <v>44</v>
      </c>
      <c r="D5" s="64"/>
      <c r="E5" s="65"/>
      <c r="F5" s="66"/>
      <c r="G5" s="67"/>
      <c r="H5" s="64"/>
      <c r="I5" s="64">
        <v>42</v>
      </c>
      <c r="J5" s="64">
        <f t="shared" ref="J5:J89" si="0">D5+H5</f>
        <v>0</v>
      </c>
      <c r="K5" s="96"/>
      <c r="L5" s="96">
        <f t="shared" ref="L5:L89" si="1">I5*K5</f>
        <v>0</v>
      </c>
      <c r="M5" s="143"/>
      <c r="N5" s="143">
        <f t="shared" ref="N5:N89" si="2">I5*M5</f>
        <v>0</v>
      </c>
      <c r="O5" s="156"/>
      <c r="P5" s="156">
        <f t="shared" ref="P5:P89" si="3">I5*O5</f>
        <v>0</v>
      </c>
      <c r="Q5" s="182"/>
      <c r="R5" s="182">
        <f t="shared" ref="R5:R89" si="4">I5*Q5</f>
        <v>0</v>
      </c>
      <c r="S5" s="207"/>
      <c r="T5" s="207">
        <f t="shared" ref="T5:T89" si="5">I5*S5</f>
        <v>0</v>
      </c>
      <c r="U5" s="220"/>
      <c r="V5" s="220">
        <f t="shared" ref="V5:V89" si="6">I5*U5</f>
        <v>0</v>
      </c>
      <c r="W5" s="228"/>
      <c r="X5" s="228">
        <f t="shared" ref="X5:X89" si="7">I5*W5</f>
        <v>0</v>
      </c>
      <c r="Y5" s="240"/>
      <c r="Z5" s="240">
        <f t="shared" ref="Z5:Z89" si="8">I5*Y5</f>
        <v>0</v>
      </c>
      <c r="AA5" s="250"/>
      <c r="AB5" s="250">
        <f t="shared" ref="AB5:AB89" si="9">I5*AA5</f>
        <v>0</v>
      </c>
      <c r="AC5" s="264"/>
      <c r="AD5" s="264">
        <f t="shared" ref="AD5:AD89" si="10">I5*AC5</f>
        <v>0</v>
      </c>
      <c r="AE5" s="278"/>
      <c r="AF5" s="278">
        <f t="shared" ref="AF5:AF89" si="11">I5*AE5</f>
        <v>0</v>
      </c>
      <c r="AG5" s="292"/>
      <c r="AH5" s="292">
        <f t="shared" ref="AH5:AH89" si="12">I5*AG5</f>
        <v>0</v>
      </c>
      <c r="AI5" s="302"/>
      <c r="AJ5" s="302">
        <f t="shared" ref="AJ5:AJ89" si="13">I5*AI5</f>
        <v>0</v>
      </c>
      <c r="AK5" s="318"/>
      <c r="AL5" s="318">
        <f t="shared" ref="AL5:AL89" si="14">I5*AK5</f>
        <v>0</v>
      </c>
      <c r="AM5" s="68">
        <f t="shared" ref="AM5:AM89" si="15">K5+M5+O5+Q5+S5+U5+W5+Y5+AA5+AC5+AE5+AG5+AI5+AK5</f>
        <v>0</v>
      </c>
      <c r="AN5" s="54">
        <f t="shared" ref="AN5:AN89" si="16">L5+N5+P5+R5+T5+V5+X5+Z5+AB5+AD5+AF5+AH5+AJ5+AL5</f>
        <v>0</v>
      </c>
      <c r="AO5" s="64">
        <f t="shared" ref="AO5:AO88" si="17">J5-AM5</f>
        <v>0</v>
      </c>
      <c r="AP5" s="64">
        <f t="shared" ref="AP5:AP88" si="18">I5*AO5</f>
        <v>0</v>
      </c>
      <c r="AQ5" s="65"/>
    </row>
    <row r="6" spans="1:43" ht="21" customHeight="1" x14ac:dyDescent="0.35">
      <c r="A6" s="63"/>
      <c r="B6" s="62"/>
      <c r="C6" s="63"/>
      <c r="D6" s="64">
        <v>0</v>
      </c>
      <c r="E6" s="69"/>
      <c r="F6" s="66"/>
      <c r="G6" s="67"/>
      <c r="H6" s="64"/>
      <c r="I6" s="64">
        <v>52</v>
      </c>
      <c r="J6" s="64">
        <f t="shared" si="0"/>
        <v>0</v>
      </c>
      <c r="K6" s="96"/>
      <c r="L6" s="96">
        <f t="shared" si="1"/>
        <v>0</v>
      </c>
      <c r="M6" s="143"/>
      <c r="N6" s="143">
        <f t="shared" si="2"/>
        <v>0</v>
      </c>
      <c r="O6" s="156"/>
      <c r="P6" s="156">
        <f t="shared" si="3"/>
        <v>0</v>
      </c>
      <c r="Q6" s="182"/>
      <c r="R6" s="182">
        <f t="shared" si="4"/>
        <v>0</v>
      </c>
      <c r="S6" s="207"/>
      <c r="T6" s="207">
        <f t="shared" si="5"/>
        <v>0</v>
      </c>
      <c r="U6" s="220"/>
      <c r="V6" s="220">
        <f t="shared" si="6"/>
        <v>0</v>
      </c>
      <c r="W6" s="228"/>
      <c r="X6" s="228">
        <f t="shared" si="7"/>
        <v>0</v>
      </c>
      <c r="Y6" s="240"/>
      <c r="Z6" s="240">
        <f t="shared" si="8"/>
        <v>0</v>
      </c>
      <c r="AA6" s="250"/>
      <c r="AB6" s="250">
        <f t="shared" si="9"/>
        <v>0</v>
      </c>
      <c r="AC6" s="264"/>
      <c r="AD6" s="264">
        <f t="shared" si="10"/>
        <v>0</v>
      </c>
      <c r="AE6" s="278"/>
      <c r="AF6" s="278">
        <f t="shared" si="11"/>
        <v>0</v>
      </c>
      <c r="AG6" s="292"/>
      <c r="AH6" s="292">
        <f t="shared" si="12"/>
        <v>0</v>
      </c>
      <c r="AI6" s="302"/>
      <c r="AJ6" s="302">
        <f t="shared" si="13"/>
        <v>0</v>
      </c>
      <c r="AK6" s="318"/>
      <c r="AL6" s="318">
        <f t="shared" si="14"/>
        <v>0</v>
      </c>
      <c r="AM6" s="68">
        <f t="shared" si="15"/>
        <v>0</v>
      </c>
      <c r="AN6" s="54">
        <f t="shared" si="16"/>
        <v>0</v>
      </c>
      <c r="AO6" s="64">
        <f t="shared" si="17"/>
        <v>0</v>
      </c>
      <c r="AP6" s="64">
        <f t="shared" si="18"/>
        <v>0</v>
      </c>
      <c r="AQ6" s="65"/>
    </row>
    <row r="7" spans="1:43" ht="21" customHeight="1" x14ac:dyDescent="0.35">
      <c r="A7" s="61">
        <v>3</v>
      </c>
      <c r="B7" s="62" t="s">
        <v>225</v>
      </c>
      <c r="C7" s="63" t="s">
        <v>44</v>
      </c>
      <c r="D7" s="64"/>
      <c r="E7" s="65"/>
      <c r="F7" s="66"/>
      <c r="G7" s="67"/>
      <c r="H7" s="64"/>
      <c r="I7" s="64">
        <v>39.200000000000003</v>
      </c>
      <c r="J7" s="64">
        <f t="shared" si="0"/>
        <v>0</v>
      </c>
      <c r="K7" s="96"/>
      <c r="L7" s="96">
        <f t="shared" si="1"/>
        <v>0</v>
      </c>
      <c r="M7" s="143"/>
      <c r="N7" s="143">
        <f t="shared" si="2"/>
        <v>0</v>
      </c>
      <c r="O7" s="156"/>
      <c r="P7" s="156">
        <f t="shared" si="3"/>
        <v>0</v>
      </c>
      <c r="Q7" s="182"/>
      <c r="R7" s="182">
        <f t="shared" si="4"/>
        <v>0</v>
      </c>
      <c r="S7" s="207"/>
      <c r="T7" s="207">
        <f t="shared" si="5"/>
        <v>0</v>
      </c>
      <c r="U7" s="220"/>
      <c r="V7" s="220">
        <f t="shared" si="6"/>
        <v>0</v>
      </c>
      <c r="W7" s="228"/>
      <c r="X7" s="228">
        <f t="shared" si="7"/>
        <v>0</v>
      </c>
      <c r="Y7" s="240"/>
      <c r="Z7" s="240">
        <f t="shared" si="8"/>
        <v>0</v>
      </c>
      <c r="AA7" s="250"/>
      <c r="AB7" s="250">
        <f t="shared" si="9"/>
        <v>0</v>
      </c>
      <c r="AC7" s="264"/>
      <c r="AD7" s="264">
        <f t="shared" si="10"/>
        <v>0</v>
      </c>
      <c r="AE7" s="278"/>
      <c r="AF7" s="278">
        <f t="shared" si="11"/>
        <v>0</v>
      </c>
      <c r="AG7" s="292"/>
      <c r="AH7" s="292">
        <f t="shared" si="12"/>
        <v>0</v>
      </c>
      <c r="AI7" s="302"/>
      <c r="AJ7" s="302">
        <f t="shared" si="13"/>
        <v>0</v>
      </c>
      <c r="AK7" s="318"/>
      <c r="AL7" s="318">
        <f t="shared" si="14"/>
        <v>0</v>
      </c>
      <c r="AM7" s="68">
        <f t="shared" si="15"/>
        <v>0</v>
      </c>
      <c r="AN7" s="54">
        <f t="shared" si="16"/>
        <v>0</v>
      </c>
      <c r="AO7" s="64">
        <f t="shared" si="17"/>
        <v>0</v>
      </c>
      <c r="AP7" s="64">
        <f t="shared" si="18"/>
        <v>0</v>
      </c>
      <c r="AQ7" s="65"/>
    </row>
    <row r="8" spans="1:43" ht="21" customHeight="1" x14ac:dyDescent="0.35">
      <c r="A8" s="63"/>
      <c r="B8" s="62"/>
      <c r="C8" s="63"/>
      <c r="D8" s="64">
        <v>0</v>
      </c>
      <c r="E8" s="69"/>
      <c r="F8" s="66"/>
      <c r="G8" s="67"/>
      <c r="H8" s="64"/>
      <c r="I8" s="64">
        <v>99</v>
      </c>
      <c r="J8" s="64">
        <f t="shared" si="0"/>
        <v>0</v>
      </c>
      <c r="K8" s="96"/>
      <c r="L8" s="96">
        <f t="shared" si="1"/>
        <v>0</v>
      </c>
      <c r="M8" s="143"/>
      <c r="N8" s="143">
        <f t="shared" si="2"/>
        <v>0</v>
      </c>
      <c r="O8" s="156"/>
      <c r="P8" s="156">
        <f t="shared" si="3"/>
        <v>0</v>
      </c>
      <c r="Q8" s="182"/>
      <c r="R8" s="182">
        <f t="shared" si="4"/>
        <v>0</v>
      </c>
      <c r="S8" s="207"/>
      <c r="T8" s="207">
        <f t="shared" si="5"/>
        <v>0</v>
      </c>
      <c r="U8" s="220"/>
      <c r="V8" s="220">
        <f t="shared" si="6"/>
        <v>0</v>
      </c>
      <c r="W8" s="228"/>
      <c r="X8" s="228">
        <f t="shared" si="7"/>
        <v>0</v>
      </c>
      <c r="Y8" s="240"/>
      <c r="Z8" s="240">
        <f t="shared" si="8"/>
        <v>0</v>
      </c>
      <c r="AA8" s="250"/>
      <c r="AB8" s="250">
        <f t="shared" si="9"/>
        <v>0</v>
      </c>
      <c r="AC8" s="264"/>
      <c r="AD8" s="264">
        <f t="shared" si="10"/>
        <v>0</v>
      </c>
      <c r="AE8" s="278"/>
      <c r="AF8" s="278">
        <f t="shared" si="11"/>
        <v>0</v>
      </c>
      <c r="AG8" s="292"/>
      <c r="AH8" s="292">
        <f t="shared" si="12"/>
        <v>0</v>
      </c>
      <c r="AI8" s="302"/>
      <c r="AJ8" s="302">
        <f t="shared" si="13"/>
        <v>0</v>
      </c>
      <c r="AK8" s="318"/>
      <c r="AL8" s="318">
        <f t="shared" si="14"/>
        <v>0</v>
      </c>
      <c r="AM8" s="68">
        <f t="shared" si="15"/>
        <v>0</v>
      </c>
      <c r="AN8" s="54">
        <f t="shared" si="16"/>
        <v>0</v>
      </c>
      <c r="AO8" s="64">
        <f t="shared" si="17"/>
        <v>0</v>
      </c>
      <c r="AP8" s="64">
        <f t="shared" si="18"/>
        <v>0</v>
      </c>
      <c r="AQ8" s="65"/>
    </row>
    <row r="9" spans="1:43" ht="21" customHeight="1" x14ac:dyDescent="0.35">
      <c r="A9" s="63"/>
      <c r="B9" s="62"/>
      <c r="C9" s="63"/>
      <c r="D9" s="64"/>
      <c r="E9" s="65" t="s">
        <v>248</v>
      </c>
      <c r="F9" s="66">
        <v>2409005035</v>
      </c>
      <c r="G9" s="67">
        <v>243868</v>
      </c>
      <c r="H9" s="64">
        <v>80</v>
      </c>
      <c r="I9" s="64">
        <v>39.200000000000003</v>
      </c>
      <c r="J9" s="64">
        <f t="shared" si="0"/>
        <v>80</v>
      </c>
      <c r="K9" s="96">
        <v>80</v>
      </c>
      <c r="L9" s="96">
        <f t="shared" si="1"/>
        <v>3136</v>
      </c>
      <c r="M9" s="143"/>
      <c r="N9" s="143">
        <f t="shared" si="2"/>
        <v>0</v>
      </c>
      <c r="O9" s="156"/>
      <c r="P9" s="156">
        <f t="shared" si="3"/>
        <v>0</v>
      </c>
      <c r="Q9" s="182"/>
      <c r="R9" s="182">
        <f t="shared" si="4"/>
        <v>0</v>
      </c>
      <c r="S9" s="207"/>
      <c r="T9" s="207">
        <f t="shared" si="5"/>
        <v>0</v>
      </c>
      <c r="U9" s="220"/>
      <c r="V9" s="220">
        <f t="shared" si="6"/>
        <v>0</v>
      </c>
      <c r="W9" s="228"/>
      <c r="X9" s="228">
        <f t="shared" si="7"/>
        <v>0</v>
      </c>
      <c r="Y9" s="240"/>
      <c r="Z9" s="240">
        <f t="shared" si="8"/>
        <v>0</v>
      </c>
      <c r="AA9" s="250"/>
      <c r="AB9" s="250">
        <f t="shared" si="9"/>
        <v>0</v>
      </c>
      <c r="AC9" s="264"/>
      <c r="AD9" s="264">
        <f t="shared" si="10"/>
        <v>0</v>
      </c>
      <c r="AE9" s="278"/>
      <c r="AF9" s="278">
        <f t="shared" si="11"/>
        <v>0</v>
      </c>
      <c r="AG9" s="292"/>
      <c r="AH9" s="292">
        <f t="shared" si="12"/>
        <v>0</v>
      </c>
      <c r="AI9" s="302"/>
      <c r="AJ9" s="302">
        <f t="shared" si="13"/>
        <v>0</v>
      </c>
      <c r="AK9" s="318"/>
      <c r="AL9" s="318">
        <f t="shared" si="14"/>
        <v>0</v>
      </c>
      <c r="AM9" s="68">
        <f t="shared" si="15"/>
        <v>80</v>
      </c>
      <c r="AN9" s="54">
        <f t="shared" si="16"/>
        <v>3136</v>
      </c>
      <c r="AO9" s="64">
        <f t="shared" ref="AO9" si="19">J9-AM9</f>
        <v>0</v>
      </c>
      <c r="AP9" s="64">
        <f t="shared" ref="AP9" si="20">I9*AO9</f>
        <v>0</v>
      </c>
      <c r="AQ9" s="65"/>
    </row>
    <row r="10" spans="1:43" ht="21" customHeight="1" x14ac:dyDescent="0.35">
      <c r="A10" s="61">
        <v>4</v>
      </c>
      <c r="B10" s="62" t="s">
        <v>226</v>
      </c>
      <c r="C10" s="63" t="s">
        <v>227</v>
      </c>
      <c r="D10" s="64"/>
      <c r="E10" s="65"/>
      <c r="F10" s="66"/>
      <c r="G10" s="67"/>
      <c r="H10" s="64"/>
      <c r="I10" s="64"/>
      <c r="J10" s="64">
        <f t="shared" si="0"/>
        <v>0</v>
      </c>
      <c r="K10" s="96"/>
      <c r="L10" s="96">
        <f t="shared" si="1"/>
        <v>0</v>
      </c>
      <c r="M10" s="143"/>
      <c r="N10" s="143">
        <f t="shared" si="2"/>
        <v>0</v>
      </c>
      <c r="O10" s="156"/>
      <c r="P10" s="156">
        <f t="shared" si="3"/>
        <v>0</v>
      </c>
      <c r="Q10" s="182"/>
      <c r="R10" s="182">
        <f t="shared" si="4"/>
        <v>0</v>
      </c>
      <c r="S10" s="207"/>
      <c r="T10" s="207">
        <f t="shared" si="5"/>
        <v>0</v>
      </c>
      <c r="U10" s="220"/>
      <c r="V10" s="220">
        <f t="shared" si="6"/>
        <v>0</v>
      </c>
      <c r="W10" s="228"/>
      <c r="X10" s="228">
        <f t="shared" si="7"/>
        <v>0</v>
      </c>
      <c r="Y10" s="240"/>
      <c r="Z10" s="240">
        <f t="shared" si="8"/>
        <v>0</v>
      </c>
      <c r="AA10" s="250"/>
      <c r="AB10" s="250">
        <f t="shared" si="9"/>
        <v>0</v>
      </c>
      <c r="AC10" s="264"/>
      <c r="AD10" s="264">
        <f t="shared" si="10"/>
        <v>0</v>
      </c>
      <c r="AE10" s="278"/>
      <c r="AF10" s="278">
        <f t="shared" si="11"/>
        <v>0</v>
      </c>
      <c r="AG10" s="292"/>
      <c r="AH10" s="292">
        <f t="shared" si="12"/>
        <v>0</v>
      </c>
      <c r="AI10" s="302"/>
      <c r="AJ10" s="302">
        <f t="shared" si="13"/>
        <v>0</v>
      </c>
      <c r="AK10" s="318"/>
      <c r="AL10" s="318">
        <f t="shared" si="14"/>
        <v>0</v>
      </c>
      <c r="AM10" s="68">
        <f t="shared" si="15"/>
        <v>0</v>
      </c>
      <c r="AN10" s="54">
        <f t="shared" si="16"/>
        <v>0</v>
      </c>
      <c r="AO10" s="64">
        <f t="shared" si="17"/>
        <v>0</v>
      </c>
      <c r="AP10" s="64">
        <f t="shared" si="18"/>
        <v>0</v>
      </c>
      <c r="AQ10" s="65"/>
    </row>
    <row r="11" spans="1:43" ht="21" customHeight="1" x14ac:dyDescent="0.35">
      <c r="A11" s="61">
        <v>5</v>
      </c>
      <c r="B11" s="62" t="s">
        <v>228</v>
      </c>
      <c r="C11" s="63" t="s">
        <v>110</v>
      </c>
      <c r="D11" s="64"/>
      <c r="E11" s="65"/>
      <c r="F11" s="66"/>
      <c r="G11" s="67"/>
      <c r="H11" s="64"/>
      <c r="I11" s="64">
        <v>35.83</v>
      </c>
      <c r="J11" s="64">
        <f t="shared" si="0"/>
        <v>0</v>
      </c>
      <c r="K11" s="96"/>
      <c r="L11" s="96">
        <f t="shared" si="1"/>
        <v>0</v>
      </c>
      <c r="M11" s="143"/>
      <c r="N11" s="143">
        <f t="shared" si="2"/>
        <v>0</v>
      </c>
      <c r="O11" s="156"/>
      <c r="P11" s="156">
        <f t="shared" si="3"/>
        <v>0</v>
      </c>
      <c r="Q11" s="182"/>
      <c r="R11" s="182">
        <f t="shared" si="4"/>
        <v>0</v>
      </c>
      <c r="S11" s="207"/>
      <c r="T11" s="207">
        <f t="shared" si="5"/>
        <v>0</v>
      </c>
      <c r="U11" s="220"/>
      <c r="V11" s="220">
        <f t="shared" si="6"/>
        <v>0</v>
      </c>
      <c r="W11" s="228"/>
      <c r="X11" s="228">
        <f t="shared" si="7"/>
        <v>0</v>
      </c>
      <c r="Y11" s="240"/>
      <c r="Z11" s="240">
        <f t="shared" si="8"/>
        <v>0</v>
      </c>
      <c r="AA11" s="250"/>
      <c r="AB11" s="250">
        <f t="shared" si="9"/>
        <v>0</v>
      </c>
      <c r="AC11" s="264"/>
      <c r="AD11" s="264">
        <f t="shared" si="10"/>
        <v>0</v>
      </c>
      <c r="AE11" s="278"/>
      <c r="AF11" s="278">
        <f t="shared" si="11"/>
        <v>0</v>
      </c>
      <c r="AG11" s="292"/>
      <c r="AH11" s="292">
        <f t="shared" si="12"/>
        <v>0</v>
      </c>
      <c r="AI11" s="302"/>
      <c r="AJ11" s="302">
        <f t="shared" si="13"/>
        <v>0</v>
      </c>
      <c r="AK11" s="318"/>
      <c r="AL11" s="318">
        <f t="shared" si="14"/>
        <v>0</v>
      </c>
      <c r="AM11" s="68">
        <f t="shared" si="15"/>
        <v>0</v>
      </c>
      <c r="AN11" s="54">
        <f t="shared" si="16"/>
        <v>0</v>
      </c>
      <c r="AO11" s="64">
        <f t="shared" si="17"/>
        <v>0</v>
      </c>
      <c r="AP11" s="64">
        <f t="shared" si="18"/>
        <v>0</v>
      </c>
      <c r="AQ11" s="65"/>
    </row>
    <row r="12" spans="1:43" ht="21" customHeight="1" x14ac:dyDescent="0.35">
      <c r="A12" s="61"/>
      <c r="B12" s="62"/>
      <c r="C12" s="63"/>
      <c r="D12" s="64"/>
      <c r="E12" s="65"/>
      <c r="F12" s="66"/>
      <c r="G12" s="67"/>
      <c r="H12" s="64"/>
      <c r="I12" s="64">
        <v>38</v>
      </c>
      <c r="J12" s="64">
        <f t="shared" si="0"/>
        <v>0</v>
      </c>
      <c r="K12" s="96"/>
      <c r="L12" s="96">
        <f t="shared" si="1"/>
        <v>0</v>
      </c>
      <c r="M12" s="143"/>
      <c r="N12" s="143">
        <f t="shared" si="2"/>
        <v>0</v>
      </c>
      <c r="O12" s="156"/>
      <c r="P12" s="156">
        <f t="shared" si="3"/>
        <v>0</v>
      </c>
      <c r="Q12" s="182"/>
      <c r="R12" s="182">
        <f t="shared" si="4"/>
        <v>0</v>
      </c>
      <c r="S12" s="207"/>
      <c r="T12" s="207">
        <f t="shared" si="5"/>
        <v>0</v>
      </c>
      <c r="U12" s="220"/>
      <c r="V12" s="220">
        <f t="shared" si="6"/>
        <v>0</v>
      </c>
      <c r="W12" s="228"/>
      <c r="X12" s="228">
        <f t="shared" si="7"/>
        <v>0</v>
      </c>
      <c r="Y12" s="240"/>
      <c r="Z12" s="240">
        <f t="shared" si="8"/>
        <v>0</v>
      </c>
      <c r="AA12" s="250"/>
      <c r="AB12" s="250">
        <f t="shared" si="9"/>
        <v>0</v>
      </c>
      <c r="AC12" s="264"/>
      <c r="AD12" s="264">
        <f t="shared" si="10"/>
        <v>0</v>
      </c>
      <c r="AE12" s="278"/>
      <c r="AF12" s="278">
        <f t="shared" si="11"/>
        <v>0</v>
      </c>
      <c r="AG12" s="292"/>
      <c r="AH12" s="292">
        <f t="shared" si="12"/>
        <v>0</v>
      </c>
      <c r="AI12" s="302"/>
      <c r="AJ12" s="302">
        <f t="shared" si="13"/>
        <v>0</v>
      </c>
      <c r="AK12" s="318"/>
      <c r="AL12" s="318">
        <f t="shared" si="14"/>
        <v>0</v>
      </c>
      <c r="AM12" s="68">
        <f t="shared" si="15"/>
        <v>0</v>
      </c>
      <c r="AN12" s="54">
        <f t="shared" si="16"/>
        <v>0</v>
      </c>
      <c r="AO12" s="64">
        <f t="shared" si="17"/>
        <v>0</v>
      </c>
      <c r="AP12" s="64">
        <f t="shared" si="18"/>
        <v>0</v>
      </c>
      <c r="AQ12" s="65"/>
    </row>
    <row r="13" spans="1:43" ht="21" customHeight="1" x14ac:dyDescent="0.35">
      <c r="A13" s="61"/>
      <c r="B13" s="62"/>
      <c r="C13" s="63"/>
      <c r="D13" s="64"/>
      <c r="E13" s="65" t="s">
        <v>248</v>
      </c>
      <c r="F13" s="66">
        <v>2409005035</v>
      </c>
      <c r="G13" s="67">
        <v>243868</v>
      </c>
      <c r="H13" s="64">
        <v>18</v>
      </c>
      <c r="I13" s="64">
        <v>109</v>
      </c>
      <c r="J13" s="64">
        <v>18</v>
      </c>
      <c r="K13" s="96">
        <v>18</v>
      </c>
      <c r="L13" s="96">
        <f t="shared" si="1"/>
        <v>1962</v>
      </c>
      <c r="M13" s="143"/>
      <c r="N13" s="143">
        <f t="shared" si="2"/>
        <v>0</v>
      </c>
      <c r="O13" s="156"/>
      <c r="P13" s="156">
        <f t="shared" si="3"/>
        <v>0</v>
      </c>
      <c r="Q13" s="182"/>
      <c r="R13" s="182">
        <f t="shared" si="4"/>
        <v>0</v>
      </c>
      <c r="S13" s="207"/>
      <c r="T13" s="207">
        <f t="shared" si="5"/>
        <v>0</v>
      </c>
      <c r="U13" s="220"/>
      <c r="V13" s="220">
        <f t="shared" si="6"/>
        <v>0</v>
      </c>
      <c r="W13" s="228"/>
      <c r="X13" s="228">
        <f t="shared" si="7"/>
        <v>0</v>
      </c>
      <c r="Y13" s="240"/>
      <c r="Z13" s="240">
        <f t="shared" si="8"/>
        <v>0</v>
      </c>
      <c r="AA13" s="250"/>
      <c r="AB13" s="250">
        <f t="shared" si="9"/>
        <v>0</v>
      </c>
      <c r="AC13" s="264"/>
      <c r="AD13" s="264">
        <f t="shared" si="10"/>
        <v>0</v>
      </c>
      <c r="AE13" s="278"/>
      <c r="AF13" s="278">
        <f t="shared" si="11"/>
        <v>0</v>
      </c>
      <c r="AG13" s="292"/>
      <c r="AH13" s="292">
        <f t="shared" si="12"/>
        <v>0</v>
      </c>
      <c r="AI13" s="302"/>
      <c r="AJ13" s="302">
        <f t="shared" si="13"/>
        <v>0</v>
      </c>
      <c r="AK13" s="318"/>
      <c r="AL13" s="318">
        <f t="shared" si="14"/>
        <v>0</v>
      </c>
      <c r="AM13" s="68">
        <f t="shared" si="15"/>
        <v>18</v>
      </c>
      <c r="AN13" s="54">
        <f t="shared" si="16"/>
        <v>1962</v>
      </c>
      <c r="AO13" s="64">
        <f t="shared" ref="AO13" si="21">J13-AM13</f>
        <v>0</v>
      </c>
      <c r="AP13" s="64">
        <f t="shared" ref="AP13" si="22">I13*AO13</f>
        <v>0</v>
      </c>
      <c r="AQ13" s="65"/>
    </row>
    <row r="14" spans="1:43" ht="21" customHeight="1" x14ac:dyDescent="0.35">
      <c r="A14" s="61">
        <v>6</v>
      </c>
      <c r="B14" s="62" t="s">
        <v>229</v>
      </c>
      <c r="C14" s="63" t="s">
        <v>223</v>
      </c>
      <c r="D14" s="64"/>
      <c r="E14" s="65"/>
      <c r="F14" s="66"/>
      <c r="G14" s="67"/>
      <c r="H14" s="64"/>
      <c r="I14" s="64">
        <v>14.17</v>
      </c>
      <c r="J14" s="64">
        <f t="shared" si="0"/>
        <v>0</v>
      </c>
      <c r="K14" s="96"/>
      <c r="L14" s="96">
        <f t="shared" si="1"/>
        <v>0</v>
      </c>
      <c r="M14" s="143"/>
      <c r="N14" s="143">
        <f t="shared" si="2"/>
        <v>0</v>
      </c>
      <c r="O14" s="156"/>
      <c r="P14" s="156">
        <f t="shared" si="3"/>
        <v>0</v>
      </c>
      <c r="Q14" s="182"/>
      <c r="R14" s="182">
        <f t="shared" si="4"/>
        <v>0</v>
      </c>
      <c r="S14" s="207"/>
      <c r="T14" s="207">
        <f t="shared" si="5"/>
        <v>0</v>
      </c>
      <c r="U14" s="220"/>
      <c r="V14" s="220">
        <f t="shared" si="6"/>
        <v>0</v>
      </c>
      <c r="W14" s="228"/>
      <c r="X14" s="228">
        <f t="shared" si="7"/>
        <v>0</v>
      </c>
      <c r="Y14" s="240"/>
      <c r="Z14" s="240">
        <f t="shared" si="8"/>
        <v>0</v>
      </c>
      <c r="AA14" s="250"/>
      <c r="AB14" s="250">
        <f t="shared" si="9"/>
        <v>0</v>
      </c>
      <c r="AC14" s="264"/>
      <c r="AD14" s="264">
        <f t="shared" si="10"/>
        <v>0</v>
      </c>
      <c r="AE14" s="278"/>
      <c r="AF14" s="278">
        <f t="shared" si="11"/>
        <v>0</v>
      </c>
      <c r="AG14" s="292"/>
      <c r="AH14" s="292">
        <f t="shared" si="12"/>
        <v>0</v>
      </c>
      <c r="AI14" s="302"/>
      <c r="AJ14" s="302">
        <f t="shared" si="13"/>
        <v>0</v>
      </c>
      <c r="AK14" s="318"/>
      <c r="AL14" s="318">
        <f t="shared" si="14"/>
        <v>0</v>
      </c>
      <c r="AM14" s="68">
        <f t="shared" si="15"/>
        <v>0</v>
      </c>
      <c r="AN14" s="54">
        <f t="shared" si="16"/>
        <v>0</v>
      </c>
      <c r="AO14" s="64">
        <f t="shared" si="17"/>
        <v>0</v>
      </c>
      <c r="AP14" s="64">
        <f t="shared" si="18"/>
        <v>0</v>
      </c>
      <c r="AQ14" s="65"/>
    </row>
    <row r="15" spans="1:43" ht="21" customHeight="1" x14ac:dyDescent="0.35">
      <c r="A15" s="63"/>
      <c r="B15" s="62"/>
      <c r="C15" s="63"/>
      <c r="D15" s="64">
        <v>0</v>
      </c>
      <c r="E15" s="69"/>
      <c r="F15" s="66"/>
      <c r="G15" s="67"/>
      <c r="H15" s="64"/>
      <c r="I15" s="64">
        <v>14.17</v>
      </c>
      <c r="J15" s="64">
        <f t="shared" si="0"/>
        <v>0</v>
      </c>
      <c r="K15" s="96"/>
      <c r="L15" s="96">
        <f t="shared" si="1"/>
        <v>0</v>
      </c>
      <c r="M15" s="143"/>
      <c r="N15" s="143">
        <f t="shared" si="2"/>
        <v>0</v>
      </c>
      <c r="O15" s="156"/>
      <c r="P15" s="156">
        <f t="shared" si="3"/>
        <v>0</v>
      </c>
      <c r="Q15" s="182"/>
      <c r="R15" s="182">
        <f t="shared" si="4"/>
        <v>0</v>
      </c>
      <c r="S15" s="207"/>
      <c r="T15" s="207">
        <f t="shared" si="5"/>
        <v>0</v>
      </c>
      <c r="U15" s="220"/>
      <c r="V15" s="220">
        <f t="shared" si="6"/>
        <v>0</v>
      </c>
      <c r="W15" s="228"/>
      <c r="X15" s="228">
        <f t="shared" si="7"/>
        <v>0</v>
      </c>
      <c r="Y15" s="240"/>
      <c r="Z15" s="240">
        <f t="shared" si="8"/>
        <v>0</v>
      </c>
      <c r="AA15" s="250"/>
      <c r="AB15" s="250">
        <f t="shared" si="9"/>
        <v>0</v>
      </c>
      <c r="AC15" s="264"/>
      <c r="AD15" s="264">
        <f t="shared" si="10"/>
        <v>0</v>
      </c>
      <c r="AE15" s="278"/>
      <c r="AF15" s="278">
        <f t="shared" si="11"/>
        <v>0</v>
      </c>
      <c r="AG15" s="292"/>
      <c r="AH15" s="292">
        <f t="shared" si="12"/>
        <v>0</v>
      </c>
      <c r="AI15" s="302"/>
      <c r="AJ15" s="302">
        <f t="shared" si="13"/>
        <v>0</v>
      </c>
      <c r="AK15" s="318"/>
      <c r="AL15" s="318">
        <f t="shared" si="14"/>
        <v>0</v>
      </c>
      <c r="AM15" s="68">
        <f t="shared" si="15"/>
        <v>0</v>
      </c>
      <c r="AN15" s="54">
        <f t="shared" si="16"/>
        <v>0</v>
      </c>
      <c r="AO15" s="64">
        <f t="shared" si="17"/>
        <v>0</v>
      </c>
      <c r="AP15" s="64">
        <f t="shared" si="18"/>
        <v>0</v>
      </c>
      <c r="AQ15" s="65"/>
    </row>
    <row r="16" spans="1:43" ht="21" customHeight="1" x14ac:dyDescent="0.35">
      <c r="A16" s="63"/>
      <c r="B16" s="62"/>
      <c r="C16" s="63"/>
      <c r="D16" s="64">
        <v>0</v>
      </c>
      <c r="E16" s="69"/>
      <c r="F16" s="66"/>
      <c r="G16" s="67"/>
      <c r="H16" s="64"/>
      <c r="I16" s="64">
        <v>13.89</v>
      </c>
      <c r="J16" s="64">
        <f t="shared" si="0"/>
        <v>0</v>
      </c>
      <c r="K16" s="96"/>
      <c r="L16" s="96">
        <f t="shared" si="1"/>
        <v>0</v>
      </c>
      <c r="M16" s="143"/>
      <c r="N16" s="143">
        <f t="shared" si="2"/>
        <v>0</v>
      </c>
      <c r="O16" s="156"/>
      <c r="P16" s="156">
        <f t="shared" si="3"/>
        <v>0</v>
      </c>
      <c r="Q16" s="182"/>
      <c r="R16" s="182">
        <f t="shared" si="4"/>
        <v>0</v>
      </c>
      <c r="S16" s="207"/>
      <c r="T16" s="207">
        <f t="shared" si="5"/>
        <v>0</v>
      </c>
      <c r="U16" s="220"/>
      <c r="V16" s="220">
        <f t="shared" si="6"/>
        <v>0</v>
      </c>
      <c r="W16" s="228"/>
      <c r="X16" s="228">
        <f t="shared" si="7"/>
        <v>0</v>
      </c>
      <c r="Y16" s="240"/>
      <c r="Z16" s="240">
        <f t="shared" si="8"/>
        <v>0</v>
      </c>
      <c r="AA16" s="250"/>
      <c r="AB16" s="250">
        <f t="shared" si="9"/>
        <v>0</v>
      </c>
      <c r="AC16" s="264"/>
      <c r="AD16" s="264">
        <f t="shared" si="10"/>
        <v>0</v>
      </c>
      <c r="AE16" s="278"/>
      <c r="AF16" s="278">
        <f t="shared" si="11"/>
        <v>0</v>
      </c>
      <c r="AG16" s="292"/>
      <c r="AH16" s="292">
        <f t="shared" si="12"/>
        <v>0</v>
      </c>
      <c r="AI16" s="302"/>
      <c r="AJ16" s="302">
        <f t="shared" si="13"/>
        <v>0</v>
      </c>
      <c r="AK16" s="318"/>
      <c r="AL16" s="318">
        <f t="shared" si="14"/>
        <v>0</v>
      </c>
      <c r="AM16" s="68">
        <f t="shared" si="15"/>
        <v>0</v>
      </c>
      <c r="AN16" s="54">
        <f t="shared" si="16"/>
        <v>0</v>
      </c>
      <c r="AO16" s="64">
        <f t="shared" si="17"/>
        <v>0</v>
      </c>
      <c r="AP16" s="64">
        <f t="shared" si="18"/>
        <v>0</v>
      </c>
      <c r="AQ16" s="65"/>
    </row>
    <row r="17" spans="1:43" ht="21" customHeight="1" x14ac:dyDescent="0.35">
      <c r="A17" s="63"/>
      <c r="B17" s="62"/>
      <c r="C17" s="63"/>
      <c r="D17" s="64"/>
      <c r="E17" s="65" t="s">
        <v>248</v>
      </c>
      <c r="F17" s="66">
        <v>2409005035</v>
      </c>
      <c r="G17" s="67">
        <v>243868</v>
      </c>
      <c r="H17" s="64">
        <v>24</v>
      </c>
      <c r="I17" s="64">
        <v>14.17</v>
      </c>
      <c r="J17" s="64">
        <f t="shared" si="0"/>
        <v>24</v>
      </c>
      <c r="K17" s="96">
        <v>24</v>
      </c>
      <c r="L17" s="96">
        <f t="shared" si="1"/>
        <v>340.08</v>
      </c>
      <c r="M17" s="143"/>
      <c r="N17" s="143">
        <f t="shared" si="2"/>
        <v>0</v>
      </c>
      <c r="O17" s="156"/>
      <c r="P17" s="156">
        <f t="shared" si="3"/>
        <v>0</v>
      </c>
      <c r="Q17" s="182"/>
      <c r="R17" s="182">
        <f t="shared" si="4"/>
        <v>0</v>
      </c>
      <c r="S17" s="207"/>
      <c r="T17" s="207">
        <f t="shared" si="5"/>
        <v>0</v>
      </c>
      <c r="U17" s="220"/>
      <c r="V17" s="220">
        <f t="shared" si="6"/>
        <v>0</v>
      </c>
      <c r="W17" s="228"/>
      <c r="X17" s="228">
        <f t="shared" si="7"/>
        <v>0</v>
      </c>
      <c r="Y17" s="240"/>
      <c r="Z17" s="240">
        <f t="shared" si="8"/>
        <v>0</v>
      </c>
      <c r="AA17" s="250"/>
      <c r="AB17" s="250">
        <f t="shared" si="9"/>
        <v>0</v>
      </c>
      <c r="AC17" s="264"/>
      <c r="AD17" s="264">
        <f t="shared" si="10"/>
        <v>0</v>
      </c>
      <c r="AE17" s="278"/>
      <c r="AF17" s="278">
        <f t="shared" si="11"/>
        <v>0</v>
      </c>
      <c r="AG17" s="292"/>
      <c r="AH17" s="292">
        <f t="shared" si="12"/>
        <v>0</v>
      </c>
      <c r="AI17" s="302"/>
      <c r="AJ17" s="302">
        <f t="shared" si="13"/>
        <v>0</v>
      </c>
      <c r="AK17" s="318"/>
      <c r="AL17" s="318">
        <f t="shared" si="14"/>
        <v>0</v>
      </c>
      <c r="AM17" s="68">
        <f t="shared" si="15"/>
        <v>24</v>
      </c>
      <c r="AN17" s="54">
        <f t="shared" si="16"/>
        <v>340.08</v>
      </c>
      <c r="AO17" s="64">
        <f t="shared" ref="AO17" si="23">J17-AM17</f>
        <v>0</v>
      </c>
      <c r="AP17" s="64">
        <f t="shared" ref="AP17" si="24">I17*AO17</f>
        <v>0</v>
      </c>
      <c r="AQ17" s="65"/>
    </row>
    <row r="18" spans="1:43" ht="21" customHeight="1" x14ac:dyDescent="0.35">
      <c r="A18" s="61">
        <v>7</v>
      </c>
      <c r="B18" s="62" t="s">
        <v>230</v>
      </c>
      <c r="C18" s="63" t="s">
        <v>231</v>
      </c>
      <c r="D18" s="64"/>
      <c r="E18" s="65"/>
      <c r="F18" s="66"/>
      <c r="G18" s="67"/>
      <c r="H18" s="64"/>
      <c r="I18" s="64"/>
      <c r="J18" s="64">
        <f t="shared" si="0"/>
        <v>0</v>
      </c>
      <c r="K18" s="96"/>
      <c r="L18" s="96">
        <f t="shared" si="1"/>
        <v>0</v>
      </c>
      <c r="M18" s="143"/>
      <c r="N18" s="143">
        <f t="shared" si="2"/>
        <v>0</v>
      </c>
      <c r="O18" s="156"/>
      <c r="P18" s="156">
        <f t="shared" si="3"/>
        <v>0</v>
      </c>
      <c r="Q18" s="182"/>
      <c r="R18" s="182">
        <f t="shared" si="4"/>
        <v>0</v>
      </c>
      <c r="S18" s="207"/>
      <c r="T18" s="207">
        <f t="shared" si="5"/>
        <v>0</v>
      </c>
      <c r="U18" s="220"/>
      <c r="V18" s="220">
        <f t="shared" si="6"/>
        <v>0</v>
      </c>
      <c r="W18" s="228"/>
      <c r="X18" s="228">
        <f t="shared" si="7"/>
        <v>0</v>
      </c>
      <c r="Y18" s="240"/>
      <c r="Z18" s="240">
        <f t="shared" si="8"/>
        <v>0</v>
      </c>
      <c r="AA18" s="250"/>
      <c r="AB18" s="250">
        <f t="shared" si="9"/>
        <v>0</v>
      </c>
      <c r="AC18" s="264"/>
      <c r="AD18" s="264">
        <f t="shared" si="10"/>
        <v>0</v>
      </c>
      <c r="AE18" s="278"/>
      <c r="AF18" s="278">
        <f t="shared" si="11"/>
        <v>0</v>
      </c>
      <c r="AG18" s="292"/>
      <c r="AH18" s="292">
        <f t="shared" si="12"/>
        <v>0</v>
      </c>
      <c r="AI18" s="302"/>
      <c r="AJ18" s="302">
        <f t="shared" si="13"/>
        <v>0</v>
      </c>
      <c r="AK18" s="318"/>
      <c r="AL18" s="318">
        <f t="shared" si="14"/>
        <v>0</v>
      </c>
      <c r="AM18" s="68">
        <f t="shared" si="15"/>
        <v>0</v>
      </c>
      <c r="AN18" s="54">
        <f t="shared" si="16"/>
        <v>0</v>
      </c>
      <c r="AO18" s="64">
        <f t="shared" si="17"/>
        <v>0</v>
      </c>
      <c r="AP18" s="64">
        <f t="shared" si="18"/>
        <v>0</v>
      </c>
      <c r="AQ18" s="65"/>
    </row>
    <row r="19" spans="1:43" ht="21" customHeight="1" x14ac:dyDescent="0.35">
      <c r="A19" s="61">
        <v>8</v>
      </c>
      <c r="B19" s="62" t="s">
        <v>232</v>
      </c>
      <c r="C19" s="63" t="s">
        <v>31</v>
      </c>
      <c r="D19" s="64"/>
      <c r="E19" s="65"/>
      <c r="F19" s="66"/>
      <c r="G19" s="67"/>
      <c r="H19" s="64"/>
      <c r="I19" s="64">
        <v>11.5</v>
      </c>
      <c r="J19" s="64">
        <f t="shared" si="0"/>
        <v>0</v>
      </c>
      <c r="K19" s="96"/>
      <c r="L19" s="96">
        <f t="shared" si="1"/>
        <v>0</v>
      </c>
      <c r="M19" s="143"/>
      <c r="N19" s="143">
        <f t="shared" si="2"/>
        <v>0</v>
      </c>
      <c r="O19" s="156"/>
      <c r="P19" s="156">
        <f t="shared" si="3"/>
        <v>0</v>
      </c>
      <c r="Q19" s="182"/>
      <c r="R19" s="182">
        <f t="shared" si="4"/>
        <v>0</v>
      </c>
      <c r="S19" s="207"/>
      <c r="T19" s="207">
        <f t="shared" si="5"/>
        <v>0</v>
      </c>
      <c r="U19" s="220"/>
      <c r="V19" s="220">
        <f t="shared" si="6"/>
        <v>0</v>
      </c>
      <c r="W19" s="228"/>
      <c r="X19" s="228">
        <f t="shared" si="7"/>
        <v>0</v>
      </c>
      <c r="Y19" s="240"/>
      <c r="Z19" s="240">
        <f t="shared" si="8"/>
        <v>0</v>
      </c>
      <c r="AA19" s="250"/>
      <c r="AB19" s="250">
        <f t="shared" si="9"/>
        <v>0</v>
      </c>
      <c r="AC19" s="264"/>
      <c r="AD19" s="264">
        <f t="shared" si="10"/>
        <v>0</v>
      </c>
      <c r="AE19" s="278"/>
      <c r="AF19" s="278">
        <f t="shared" si="11"/>
        <v>0</v>
      </c>
      <c r="AG19" s="292"/>
      <c r="AH19" s="292">
        <f t="shared" si="12"/>
        <v>0</v>
      </c>
      <c r="AI19" s="302"/>
      <c r="AJ19" s="302">
        <f t="shared" si="13"/>
        <v>0</v>
      </c>
      <c r="AK19" s="318"/>
      <c r="AL19" s="318">
        <f t="shared" si="14"/>
        <v>0</v>
      </c>
      <c r="AM19" s="68">
        <f t="shared" si="15"/>
        <v>0</v>
      </c>
      <c r="AN19" s="54">
        <f t="shared" si="16"/>
        <v>0</v>
      </c>
      <c r="AO19" s="64">
        <f t="shared" si="17"/>
        <v>0</v>
      </c>
      <c r="AP19" s="64">
        <f t="shared" si="18"/>
        <v>0</v>
      </c>
      <c r="AQ19" s="65"/>
    </row>
    <row r="20" spans="1:43" ht="21" customHeight="1" x14ac:dyDescent="0.35">
      <c r="A20" s="63"/>
      <c r="B20" s="62"/>
      <c r="C20" s="63"/>
      <c r="D20" s="64">
        <v>0</v>
      </c>
      <c r="E20" s="69"/>
      <c r="F20" s="66"/>
      <c r="G20" s="67"/>
      <c r="H20" s="64"/>
      <c r="I20" s="64">
        <v>11.5</v>
      </c>
      <c r="J20" s="64">
        <f t="shared" si="0"/>
        <v>0</v>
      </c>
      <c r="K20" s="96"/>
      <c r="L20" s="96">
        <f t="shared" si="1"/>
        <v>0</v>
      </c>
      <c r="M20" s="143"/>
      <c r="N20" s="143">
        <f t="shared" si="2"/>
        <v>0</v>
      </c>
      <c r="O20" s="156"/>
      <c r="P20" s="156">
        <f t="shared" si="3"/>
        <v>0</v>
      </c>
      <c r="Q20" s="182"/>
      <c r="R20" s="182">
        <f t="shared" si="4"/>
        <v>0</v>
      </c>
      <c r="S20" s="207"/>
      <c r="T20" s="207">
        <f t="shared" si="5"/>
        <v>0</v>
      </c>
      <c r="U20" s="220"/>
      <c r="V20" s="220">
        <f t="shared" si="6"/>
        <v>0</v>
      </c>
      <c r="W20" s="228"/>
      <c r="X20" s="228">
        <f t="shared" si="7"/>
        <v>0</v>
      </c>
      <c r="Y20" s="240"/>
      <c r="Z20" s="240">
        <f t="shared" si="8"/>
        <v>0</v>
      </c>
      <c r="AA20" s="250"/>
      <c r="AB20" s="250">
        <f t="shared" si="9"/>
        <v>0</v>
      </c>
      <c r="AC20" s="264"/>
      <c r="AD20" s="264">
        <f t="shared" si="10"/>
        <v>0</v>
      </c>
      <c r="AE20" s="278"/>
      <c r="AF20" s="278">
        <f t="shared" si="11"/>
        <v>0</v>
      </c>
      <c r="AG20" s="292"/>
      <c r="AH20" s="292">
        <f t="shared" si="12"/>
        <v>0</v>
      </c>
      <c r="AI20" s="302"/>
      <c r="AJ20" s="302">
        <f t="shared" si="13"/>
        <v>0</v>
      </c>
      <c r="AK20" s="318"/>
      <c r="AL20" s="318">
        <f t="shared" si="14"/>
        <v>0</v>
      </c>
      <c r="AM20" s="68">
        <f t="shared" si="15"/>
        <v>0</v>
      </c>
      <c r="AN20" s="54">
        <f t="shared" si="16"/>
        <v>0</v>
      </c>
      <c r="AO20" s="64">
        <f t="shared" si="17"/>
        <v>0</v>
      </c>
      <c r="AP20" s="64">
        <f t="shared" si="18"/>
        <v>0</v>
      </c>
      <c r="AQ20" s="65"/>
    </row>
    <row r="21" spans="1:43" ht="21" customHeight="1" x14ac:dyDescent="0.35">
      <c r="A21" s="63"/>
      <c r="B21" s="62"/>
      <c r="C21" s="63"/>
      <c r="D21" s="64"/>
      <c r="E21" s="65" t="s">
        <v>248</v>
      </c>
      <c r="F21" s="66">
        <v>2409005035</v>
      </c>
      <c r="G21" s="67">
        <v>243868</v>
      </c>
      <c r="H21" s="64">
        <v>36</v>
      </c>
      <c r="I21" s="64">
        <v>19.75</v>
      </c>
      <c r="J21" s="64">
        <f t="shared" si="0"/>
        <v>36</v>
      </c>
      <c r="K21" s="96">
        <v>36</v>
      </c>
      <c r="L21" s="96">
        <f t="shared" si="1"/>
        <v>711</v>
      </c>
      <c r="M21" s="143"/>
      <c r="N21" s="143">
        <f t="shared" si="2"/>
        <v>0</v>
      </c>
      <c r="O21" s="156"/>
      <c r="P21" s="156">
        <f t="shared" si="3"/>
        <v>0</v>
      </c>
      <c r="Q21" s="182"/>
      <c r="R21" s="182">
        <f t="shared" si="4"/>
        <v>0</v>
      </c>
      <c r="S21" s="207"/>
      <c r="T21" s="207">
        <f t="shared" si="5"/>
        <v>0</v>
      </c>
      <c r="U21" s="220"/>
      <c r="V21" s="220">
        <f t="shared" si="6"/>
        <v>0</v>
      </c>
      <c r="W21" s="228"/>
      <c r="X21" s="228">
        <f t="shared" si="7"/>
        <v>0</v>
      </c>
      <c r="Y21" s="240"/>
      <c r="Z21" s="240">
        <f t="shared" si="8"/>
        <v>0</v>
      </c>
      <c r="AA21" s="250"/>
      <c r="AB21" s="250">
        <f t="shared" si="9"/>
        <v>0</v>
      </c>
      <c r="AC21" s="264"/>
      <c r="AD21" s="264">
        <f t="shared" si="10"/>
        <v>0</v>
      </c>
      <c r="AE21" s="278"/>
      <c r="AF21" s="278">
        <f t="shared" si="11"/>
        <v>0</v>
      </c>
      <c r="AG21" s="292"/>
      <c r="AH21" s="292">
        <f t="shared" si="12"/>
        <v>0</v>
      </c>
      <c r="AI21" s="302"/>
      <c r="AJ21" s="302">
        <f t="shared" si="13"/>
        <v>0</v>
      </c>
      <c r="AK21" s="318"/>
      <c r="AL21" s="318">
        <f t="shared" si="14"/>
        <v>0</v>
      </c>
      <c r="AM21" s="68">
        <f t="shared" si="15"/>
        <v>36</v>
      </c>
      <c r="AN21" s="54">
        <f t="shared" si="16"/>
        <v>711</v>
      </c>
      <c r="AO21" s="64">
        <f t="shared" ref="AO21" si="25">J21-AM21</f>
        <v>0</v>
      </c>
      <c r="AP21" s="64">
        <f t="shared" ref="AP21" si="26">I21*AO21</f>
        <v>0</v>
      </c>
      <c r="AQ21" s="65"/>
    </row>
    <row r="22" spans="1:43" ht="21" customHeight="1" x14ac:dyDescent="0.35">
      <c r="A22" s="61">
        <v>9</v>
      </c>
      <c r="B22" s="62" t="s">
        <v>233</v>
      </c>
      <c r="C22" s="63" t="s">
        <v>234</v>
      </c>
      <c r="D22" s="64"/>
      <c r="E22" s="65"/>
      <c r="F22" s="66"/>
      <c r="G22" s="67"/>
      <c r="H22" s="64"/>
      <c r="I22" s="64">
        <v>176</v>
      </c>
      <c r="J22" s="64">
        <f t="shared" si="0"/>
        <v>0</v>
      </c>
      <c r="K22" s="96"/>
      <c r="L22" s="96">
        <f t="shared" si="1"/>
        <v>0</v>
      </c>
      <c r="M22" s="143"/>
      <c r="N22" s="143">
        <f t="shared" si="2"/>
        <v>0</v>
      </c>
      <c r="O22" s="156"/>
      <c r="P22" s="156">
        <f t="shared" si="3"/>
        <v>0</v>
      </c>
      <c r="Q22" s="182"/>
      <c r="R22" s="182">
        <f t="shared" si="4"/>
        <v>0</v>
      </c>
      <c r="S22" s="207"/>
      <c r="T22" s="207">
        <f t="shared" si="5"/>
        <v>0</v>
      </c>
      <c r="U22" s="220"/>
      <c r="V22" s="220">
        <f t="shared" si="6"/>
        <v>0</v>
      </c>
      <c r="W22" s="228"/>
      <c r="X22" s="228">
        <f t="shared" si="7"/>
        <v>0</v>
      </c>
      <c r="Y22" s="240"/>
      <c r="Z22" s="240">
        <f t="shared" si="8"/>
        <v>0</v>
      </c>
      <c r="AA22" s="250"/>
      <c r="AB22" s="250">
        <f t="shared" si="9"/>
        <v>0</v>
      </c>
      <c r="AC22" s="264"/>
      <c r="AD22" s="264">
        <f t="shared" si="10"/>
        <v>0</v>
      </c>
      <c r="AE22" s="278"/>
      <c r="AF22" s="278">
        <f t="shared" si="11"/>
        <v>0</v>
      </c>
      <c r="AG22" s="292"/>
      <c r="AH22" s="292">
        <f t="shared" si="12"/>
        <v>0</v>
      </c>
      <c r="AI22" s="302"/>
      <c r="AJ22" s="302">
        <f t="shared" si="13"/>
        <v>0</v>
      </c>
      <c r="AK22" s="318"/>
      <c r="AL22" s="318">
        <f t="shared" si="14"/>
        <v>0</v>
      </c>
      <c r="AM22" s="68">
        <f t="shared" si="15"/>
        <v>0</v>
      </c>
      <c r="AN22" s="54">
        <f t="shared" si="16"/>
        <v>0</v>
      </c>
      <c r="AO22" s="64">
        <f t="shared" si="17"/>
        <v>0</v>
      </c>
      <c r="AP22" s="64">
        <f t="shared" si="18"/>
        <v>0</v>
      </c>
      <c r="AQ22" s="65"/>
    </row>
    <row r="23" spans="1:43" ht="21" customHeight="1" x14ac:dyDescent="0.35">
      <c r="A23" s="63"/>
      <c r="B23" s="62"/>
      <c r="C23" s="63"/>
      <c r="D23" s="64">
        <v>0</v>
      </c>
      <c r="E23" s="69"/>
      <c r="F23" s="66"/>
      <c r="G23" s="67"/>
      <c r="H23" s="64"/>
      <c r="I23" s="64">
        <v>25</v>
      </c>
      <c r="J23" s="64">
        <f t="shared" si="0"/>
        <v>0</v>
      </c>
      <c r="K23" s="96"/>
      <c r="L23" s="96">
        <f t="shared" si="1"/>
        <v>0</v>
      </c>
      <c r="M23" s="143"/>
      <c r="N23" s="143">
        <f t="shared" si="2"/>
        <v>0</v>
      </c>
      <c r="O23" s="156"/>
      <c r="P23" s="156">
        <f t="shared" si="3"/>
        <v>0</v>
      </c>
      <c r="Q23" s="182"/>
      <c r="R23" s="182">
        <f t="shared" si="4"/>
        <v>0</v>
      </c>
      <c r="S23" s="207"/>
      <c r="T23" s="207">
        <f t="shared" si="5"/>
        <v>0</v>
      </c>
      <c r="U23" s="220"/>
      <c r="V23" s="220">
        <f t="shared" si="6"/>
        <v>0</v>
      </c>
      <c r="W23" s="228"/>
      <c r="X23" s="228">
        <f t="shared" si="7"/>
        <v>0</v>
      </c>
      <c r="Y23" s="240"/>
      <c r="Z23" s="240">
        <f t="shared" si="8"/>
        <v>0</v>
      </c>
      <c r="AA23" s="250"/>
      <c r="AB23" s="250">
        <f t="shared" si="9"/>
        <v>0</v>
      </c>
      <c r="AC23" s="264"/>
      <c r="AD23" s="264">
        <f t="shared" si="10"/>
        <v>0</v>
      </c>
      <c r="AE23" s="278"/>
      <c r="AF23" s="278">
        <f t="shared" si="11"/>
        <v>0</v>
      </c>
      <c r="AG23" s="292"/>
      <c r="AH23" s="292">
        <f t="shared" si="12"/>
        <v>0</v>
      </c>
      <c r="AI23" s="302"/>
      <c r="AJ23" s="302">
        <f t="shared" si="13"/>
        <v>0</v>
      </c>
      <c r="AK23" s="318"/>
      <c r="AL23" s="318">
        <f t="shared" si="14"/>
        <v>0</v>
      </c>
      <c r="AM23" s="68">
        <f t="shared" si="15"/>
        <v>0</v>
      </c>
      <c r="AN23" s="54">
        <f t="shared" si="16"/>
        <v>0</v>
      </c>
      <c r="AO23" s="64">
        <f t="shared" si="17"/>
        <v>0</v>
      </c>
      <c r="AP23" s="64">
        <f t="shared" si="18"/>
        <v>0</v>
      </c>
      <c r="AQ23" s="65"/>
    </row>
    <row r="24" spans="1:43" ht="21" customHeight="1" x14ac:dyDescent="0.35">
      <c r="A24" s="63"/>
      <c r="B24" s="62"/>
      <c r="C24" s="63"/>
      <c r="D24" s="64"/>
      <c r="E24" s="65" t="s">
        <v>248</v>
      </c>
      <c r="F24" s="66">
        <v>2409005035</v>
      </c>
      <c r="G24" s="67">
        <v>243868</v>
      </c>
      <c r="H24" s="64">
        <v>48</v>
      </c>
      <c r="I24" s="64">
        <v>14.67</v>
      </c>
      <c r="J24" s="64">
        <f t="shared" si="0"/>
        <v>48</v>
      </c>
      <c r="K24" s="96">
        <v>48</v>
      </c>
      <c r="L24" s="96">
        <f t="shared" si="1"/>
        <v>704.16</v>
      </c>
      <c r="M24" s="143"/>
      <c r="N24" s="143">
        <f t="shared" si="2"/>
        <v>0</v>
      </c>
      <c r="O24" s="156"/>
      <c r="P24" s="156">
        <f t="shared" si="3"/>
        <v>0</v>
      </c>
      <c r="Q24" s="182"/>
      <c r="R24" s="182">
        <f t="shared" si="4"/>
        <v>0</v>
      </c>
      <c r="S24" s="207"/>
      <c r="T24" s="207">
        <f t="shared" si="5"/>
        <v>0</v>
      </c>
      <c r="U24" s="220"/>
      <c r="V24" s="220">
        <f t="shared" si="6"/>
        <v>0</v>
      </c>
      <c r="W24" s="228"/>
      <c r="X24" s="228">
        <f t="shared" si="7"/>
        <v>0</v>
      </c>
      <c r="Y24" s="240"/>
      <c r="Z24" s="240">
        <f t="shared" si="8"/>
        <v>0</v>
      </c>
      <c r="AA24" s="250"/>
      <c r="AB24" s="250">
        <f t="shared" si="9"/>
        <v>0</v>
      </c>
      <c r="AC24" s="264"/>
      <c r="AD24" s="264">
        <f t="shared" si="10"/>
        <v>0</v>
      </c>
      <c r="AE24" s="278"/>
      <c r="AF24" s="278">
        <f t="shared" si="11"/>
        <v>0</v>
      </c>
      <c r="AG24" s="292"/>
      <c r="AH24" s="292">
        <f t="shared" si="12"/>
        <v>0</v>
      </c>
      <c r="AI24" s="302"/>
      <c r="AJ24" s="302">
        <f t="shared" si="13"/>
        <v>0</v>
      </c>
      <c r="AK24" s="318"/>
      <c r="AL24" s="318">
        <f t="shared" si="14"/>
        <v>0</v>
      </c>
      <c r="AM24" s="68">
        <f t="shared" si="15"/>
        <v>48</v>
      </c>
      <c r="AN24" s="54">
        <f t="shared" si="16"/>
        <v>704.16</v>
      </c>
      <c r="AO24" s="64">
        <f t="shared" ref="AO24" si="27">J24-AM24</f>
        <v>0</v>
      </c>
      <c r="AP24" s="64">
        <f t="shared" ref="AP24" si="28">I24*AO24</f>
        <v>0</v>
      </c>
      <c r="AQ24" s="65"/>
    </row>
    <row r="25" spans="1:43" ht="21" customHeight="1" x14ac:dyDescent="0.35">
      <c r="A25" s="61">
        <v>10</v>
      </c>
      <c r="B25" s="62" t="s">
        <v>235</v>
      </c>
      <c r="C25" s="63" t="s">
        <v>31</v>
      </c>
      <c r="D25" s="64"/>
      <c r="E25" s="65"/>
      <c r="F25" s="66"/>
      <c r="G25" s="67"/>
      <c r="H25" s="64"/>
      <c r="I25" s="64"/>
      <c r="J25" s="64">
        <f t="shared" si="0"/>
        <v>0</v>
      </c>
      <c r="K25" s="96"/>
      <c r="L25" s="96">
        <f t="shared" si="1"/>
        <v>0</v>
      </c>
      <c r="M25" s="143"/>
      <c r="N25" s="143">
        <f t="shared" si="2"/>
        <v>0</v>
      </c>
      <c r="O25" s="156"/>
      <c r="P25" s="156">
        <f t="shared" si="3"/>
        <v>0</v>
      </c>
      <c r="Q25" s="182"/>
      <c r="R25" s="182">
        <f t="shared" si="4"/>
        <v>0</v>
      </c>
      <c r="S25" s="207"/>
      <c r="T25" s="207">
        <f t="shared" si="5"/>
        <v>0</v>
      </c>
      <c r="U25" s="220"/>
      <c r="V25" s="220">
        <f t="shared" si="6"/>
        <v>0</v>
      </c>
      <c r="W25" s="228"/>
      <c r="X25" s="228">
        <f t="shared" si="7"/>
        <v>0</v>
      </c>
      <c r="Y25" s="240"/>
      <c r="Z25" s="240">
        <f t="shared" si="8"/>
        <v>0</v>
      </c>
      <c r="AA25" s="250"/>
      <c r="AB25" s="250">
        <f t="shared" si="9"/>
        <v>0</v>
      </c>
      <c r="AC25" s="264"/>
      <c r="AD25" s="264">
        <f t="shared" si="10"/>
        <v>0</v>
      </c>
      <c r="AE25" s="278"/>
      <c r="AF25" s="278">
        <f t="shared" si="11"/>
        <v>0</v>
      </c>
      <c r="AG25" s="292"/>
      <c r="AH25" s="292">
        <f t="shared" si="12"/>
        <v>0</v>
      </c>
      <c r="AI25" s="302"/>
      <c r="AJ25" s="302">
        <f t="shared" si="13"/>
        <v>0</v>
      </c>
      <c r="AK25" s="318"/>
      <c r="AL25" s="318">
        <f t="shared" si="14"/>
        <v>0</v>
      </c>
      <c r="AM25" s="68">
        <f t="shared" si="15"/>
        <v>0</v>
      </c>
      <c r="AN25" s="54">
        <f t="shared" si="16"/>
        <v>0</v>
      </c>
      <c r="AO25" s="64">
        <f t="shared" si="17"/>
        <v>0</v>
      </c>
      <c r="AP25" s="64">
        <f t="shared" si="18"/>
        <v>0</v>
      </c>
      <c r="AQ25" s="65"/>
    </row>
    <row r="26" spans="1:43" ht="21" customHeight="1" x14ac:dyDescent="0.35">
      <c r="A26" s="61">
        <v>11</v>
      </c>
      <c r="B26" s="62" t="s">
        <v>236</v>
      </c>
      <c r="C26" s="63" t="s">
        <v>52</v>
      </c>
      <c r="D26" s="64"/>
      <c r="E26" s="65"/>
      <c r="F26" s="66"/>
      <c r="G26" s="67"/>
      <c r="H26" s="64"/>
      <c r="I26" s="64">
        <v>31.08</v>
      </c>
      <c r="J26" s="64">
        <f t="shared" si="0"/>
        <v>0</v>
      </c>
      <c r="K26" s="96"/>
      <c r="L26" s="96">
        <f t="shared" si="1"/>
        <v>0</v>
      </c>
      <c r="M26" s="143"/>
      <c r="N26" s="143">
        <f t="shared" si="2"/>
        <v>0</v>
      </c>
      <c r="O26" s="156"/>
      <c r="P26" s="156">
        <f t="shared" si="3"/>
        <v>0</v>
      </c>
      <c r="Q26" s="182"/>
      <c r="R26" s="182">
        <f t="shared" si="4"/>
        <v>0</v>
      </c>
      <c r="S26" s="207"/>
      <c r="T26" s="207">
        <f t="shared" si="5"/>
        <v>0</v>
      </c>
      <c r="U26" s="220"/>
      <c r="V26" s="220">
        <f t="shared" si="6"/>
        <v>0</v>
      </c>
      <c r="W26" s="228"/>
      <c r="X26" s="228">
        <f t="shared" si="7"/>
        <v>0</v>
      </c>
      <c r="Y26" s="240"/>
      <c r="Z26" s="240">
        <f t="shared" si="8"/>
        <v>0</v>
      </c>
      <c r="AA26" s="250"/>
      <c r="AB26" s="250">
        <f t="shared" si="9"/>
        <v>0</v>
      </c>
      <c r="AC26" s="264"/>
      <c r="AD26" s="264">
        <f t="shared" si="10"/>
        <v>0</v>
      </c>
      <c r="AE26" s="278"/>
      <c r="AF26" s="278">
        <f t="shared" si="11"/>
        <v>0</v>
      </c>
      <c r="AG26" s="292"/>
      <c r="AH26" s="292">
        <f t="shared" si="12"/>
        <v>0</v>
      </c>
      <c r="AI26" s="302"/>
      <c r="AJ26" s="302">
        <f t="shared" si="13"/>
        <v>0</v>
      </c>
      <c r="AK26" s="318"/>
      <c r="AL26" s="318">
        <f t="shared" si="14"/>
        <v>0</v>
      </c>
      <c r="AM26" s="68">
        <f t="shared" si="15"/>
        <v>0</v>
      </c>
      <c r="AN26" s="54">
        <f t="shared" si="16"/>
        <v>0</v>
      </c>
      <c r="AO26" s="64">
        <f t="shared" si="17"/>
        <v>0</v>
      </c>
      <c r="AP26" s="64">
        <f t="shared" si="18"/>
        <v>0</v>
      </c>
      <c r="AQ26" s="65"/>
    </row>
    <row r="27" spans="1:43" ht="21" customHeight="1" x14ac:dyDescent="0.35">
      <c r="A27" s="61"/>
      <c r="B27" s="62"/>
      <c r="C27" s="63"/>
      <c r="D27" s="64"/>
      <c r="E27" s="65" t="s">
        <v>316</v>
      </c>
      <c r="F27" s="66" t="s">
        <v>317</v>
      </c>
      <c r="G27" s="67">
        <v>243868</v>
      </c>
      <c r="H27" s="64">
        <v>24</v>
      </c>
      <c r="I27" s="64">
        <v>32</v>
      </c>
      <c r="J27" s="64">
        <f t="shared" si="0"/>
        <v>24</v>
      </c>
      <c r="K27" s="96">
        <v>24</v>
      </c>
      <c r="L27" s="96">
        <f t="shared" si="1"/>
        <v>768</v>
      </c>
      <c r="M27" s="143"/>
      <c r="N27" s="143">
        <f t="shared" si="2"/>
        <v>0</v>
      </c>
      <c r="O27" s="156"/>
      <c r="P27" s="156">
        <f t="shared" si="3"/>
        <v>0</v>
      </c>
      <c r="Q27" s="182"/>
      <c r="R27" s="182">
        <f t="shared" si="4"/>
        <v>0</v>
      </c>
      <c r="S27" s="207"/>
      <c r="T27" s="207">
        <f t="shared" si="5"/>
        <v>0</v>
      </c>
      <c r="U27" s="220"/>
      <c r="V27" s="220">
        <f t="shared" si="6"/>
        <v>0</v>
      </c>
      <c r="W27" s="228"/>
      <c r="X27" s="228">
        <f t="shared" si="7"/>
        <v>0</v>
      </c>
      <c r="Y27" s="240"/>
      <c r="Z27" s="240">
        <f t="shared" si="8"/>
        <v>0</v>
      </c>
      <c r="AA27" s="250"/>
      <c r="AB27" s="250">
        <f t="shared" si="9"/>
        <v>0</v>
      </c>
      <c r="AC27" s="264"/>
      <c r="AD27" s="264">
        <f t="shared" si="10"/>
        <v>0</v>
      </c>
      <c r="AE27" s="278"/>
      <c r="AF27" s="278">
        <f t="shared" si="11"/>
        <v>0</v>
      </c>
      <c r="AG27" s="292"/>
      <c r="AH27" s="292">
        <f t="shared" si="12"/>
        <v>0</v>
      </c>
      <c r="AI27" s="302"/>
      <c r="AJ27" s="302">
        <f t="shared" si="13"/>
        <v>0</v>
      </c>
      <c r="AK27" s="318"/>
      <c r="AL27" s="318">
        <f t="shared" si="14"/>
        <v>0</v>
      </c>
      <c r="AM27" s="68"/>
      <c r="AN27" s="54">
        <f t="shared" si="16"/>
        <v>768</v>
      </c>
      <c r="AO27" s="64"/>
      <c r="AP27" s="64"/>
      <c r="AQ27" s="65"/>
    </row>
    <row r="28" spans="1:43" ht="21" customHeight="1" x14ac:dyDescent="0.35">
      <c r="A28" s="61">
        <v>12</v>
      </c>
      <c r="B28" s="62" t="s">
        <v>237</v>
      </c>
      <c r="C28" s="63" t="s">
        <v>238</v>
      </c>
      <c r="D28" s="64"/>
      <c r="E28" s="65"/>
      <c r="F28" s="66"/>
      <c r="G28" s="67"/>
      <c r="H28" s="64"/>
      <c r="I28" s="64">
        <v>40</v>
      </c>
      <c r="J28" s="64">
        <f t="shared" si="0"/>
        <v>0</v>
      </c>
      <c r="K28" s="96"/>
      <c r="L28" s="96">
        <f t="shared" si="1"/>
        <v>0</v>
      </c>
      <c r="M28" s="143"/>
      <c r="N28" s="143">
        <f t="shared" si="2"/>
        <v>0</v>
      </c>
      <c r="O28" s="156"/>
      <c r="P28" s="156">
        <f t="shared" si="3"/>
        <v>0</v>
      </c>
      <c r="Q28" s="182"/>
      <c r="R28" s="182">
        <f t="shared" si="4"/>
        <v>0</v>
      </c>
      <c r="S28" s="207"/>
      <c r="T28" s="207">
        <f t="shared" si="5"/>
        <v>0</v>
      </c>
      <c r="U28" s="220"/>
      <c r="V28" s="220">
        <f t="shared" si="6"/>
        <v>0</v>
      </c>
      <c r="W28" s="228"/>
      <c r="X28" s="228">
        <f t="shared" si="7"/>
        <v>0</v>
      </c>
      <c r="Y28" s="240"/>
      <c r="Z28" s="240">
        <f t="shared" si="8"/>
        <v>0</v>
      </c>
      <c r="AA28" s="250"/>
      <c r="AB28" s="250">
        <f t="shared" si="9"/>
        <v>0</v>
      </c>
      <c r="AC28" s="264"/>
      <c r="AD28" s="264">
        <f t="shared" si="10"/>
        <v>0</v>
      </c>
      <c r="AE28" s="278"/>
      <c r="AF28" s="278">
        <f t="shared" si="11"/>
        <v>0</v>
      </c>
      <c r="AG28" s="292"/>
      <c r="AH28" s="292">
        <f t="shared" si="12"/>
        <v>0</v>
      </c>
      <c r="AI28" s="302"/>
      <c r="AJ28" s="302">
        <f t="shared" si="13"/>
        <v>0</v>
      </c>
      <c r="AK28" s="318"/>
      <c r="AL28" s="318">
        <f t="shared" si="14"/>
        <v>0</v>
      </c>
      <c r="AM28" s="68">
        <f t="shared" si="15"/>
        <v>0</v>
      </c>
      <c r="AN28" s="54">
        <f t="shared" si="16"/>
        <v>0</v>
      </c>
      <c r="AO28" s="64">
        <f t="shared" si="17"/>
        <v>0</v>
      </c>
      <c r="AP28" s="64">
        <f t="shared" si="18"/>
        <v>0</v>
      </c>
      <c r="AQ28" s="65"/>
    </row>
    <row r="29" spans="1:43" ht="21" customHeight="1" x14ac:dyDescent="0.35">
      <c r="A29" s="61"/>
      <c r="B29" s="62"/>
      <c r="C29" s="63"/>
      <c r="D29" s="64"/>
      <c r="E29" s="65" t="s">
        <v>248</v>
      </c>
      <c r="F29" s="66">
        <v>2409005035</v>
      </c>
      <c r="G29" s="67">
        <v>243868</v>
      </c>
      <c r="H29" s="64">
        <v>12</v>
      </c>
      <c r="I29" s="64">
        <v>40</v>
      </c>
      <c r="J29" s="64">
        <f t="shared" si="0"/>
        <v>12</v>
      </c>
      <c r="K29" s="96">
        <v>12</v>
      </c>
      <c r="L29" s="96">
        <f t="shared" si="1"/>
        <v>480</v>
      </c>
      <c r="M29" s="143"/>
      <c r="N29" s="143">
        <f t="shared" si="2"/>
        <v>0</v>
      </c>
      <c r="O29" s="156"/>
      <c r="P29" s="156">
        <f t="shared" si="3"/>
        <v>0</v>
      </c>
      <c r="Q29" s="182"/>
      <c r="R29" s="182">
        <f t="shared" si="4"/>
        <v>0</v>
      </c>
      <c r="S29" s="207"/>
      <c r="T29" s="207">
        <f t="shared" si="5"/>
        <v>0</v>
      </c>
      <c r="U29" s="220"/>
      <c r="V29" s="220">
        <f t="shared" si="6"/>
        <v>0</v>
      </c>
      <c r="W29" s="228"/>
      <c r="X29" s="228">
        <f t="shared" si="7"/>
        <v>0</v>
      </c>
      <c r="Y29" s="240"/>
      <c r="Z29" s="240">
        <f t="shared" si="8"/>
        <v>0</v>
      </c>
      <c r="AA29" s="250"/>
      <c r="AB29" s="250">
        <f t="shared" si="9"/>
        <v>0</v>
      </c>
      <c r="AC29" s="264"/>
      <c r="AD29" s="264">
        <f t="shared" si="10"/>
        <v>0</v>
      </c>
      <c r="AE29" s="278"/>
      <c r="AF29" s="278">
        <f t="shared" si="11"/>
        <v>0</v>
      </c>
      <c r="AG29" s="292"/>
      <c r="AH29" s="292">
        <f t="shared" si="12"/>
        <v>0</v>
      </c>
      <c r="AI29" s="302"/>
      <c r="AJ29" s="302">
        <f t="shared" si="13"/>
        <v>0</v>
      </c>
      <c r="AK29" s="318"/>
      <c r="AL29" s="318">
        <f t="shared" si="14"/>
        <v>0</v>
      </c>
      <c r="AM29" s="68">
        <f t="shared" si="15"/>
        <v>12</v>
      </c>
      <c r="AN29" s="54">
        <f t="shared" si="16"/>
        <v>480</v>
      </c>
      <c r="AO29" s="64">
        <f t="shared" ref="AO29" si="29">J29-AM29</f>
        <v>0</v>
      </c>
      <c r="AP29" s="64">
        <f t="shared" ref="AP29" si="30">I29*AO29</f>
        <v>0</v>
      </c>
      <c r="AQ29" s="65"/>
    </row>
    <row r="30" spans="1:43" ht="21" customHeight="1" x14ac:dyDescent="0.35">
      <c r="A30" s="61">
        <v>13</v>
      </c>
      <c r="B30" s="62" t="s">
        <v>239</v>
      </c>
      <c r="C30" s="63" t="s">
        <v>238</v>
      </c>
      <c r="D30" s="64"/>
      <c r="E30" s="65" t="s">
        <v>248</v>
      </c>
      <c r="F30" s="66">
        <v>2409005035</v>
      </c>
      <c r="G30" s="67">
        <v>243868</v>
      </c>
      <c r="H30" s="64">
        <v>12</v>
      </c>
      <c r="I30" s="64">
        <v>55</v>
      </c>
      <c r="J30" s="64">
        <f t="shared" si="0"/>
        <v>12</v>
      </c>
      <c r="K30" s="96">
        <v>12</v>
      </c>
      <c r="L30" s="96">
        <f t="shared" si="1"/>
        <v>660</v>
      </c>
      <c r="M30" s="143"/>
      <c r="N30" s="143">
        <f t="shared" si="2"/>
        <v>0</v>
      </c>
      <c r="O30" s="156"/>
      <c r="P30" s="156">
        <f t="shared" si="3"/>
        <v>0</v>
      </c>
      <c r="Q30" s="182"/>
      <c r="R30" s="182">
        <f t="shared" si="4"/>
        <v>0</v>
      </c>
      <c r="S30" s="207"/>
      <c r="T30" s="207">
        <f t="shared" si="5"/>
        <v>0</v>
      </c>
      <c r="U30" s="220"/>
      <c r="V30" s="220">
        <f t="shared" si="6"/>
        <v>0</v>
      </c>
      <c r="W30" s="228"/>
      <c r="X30" s="228">
        <f t="shared" si="7"/>
        <v>0</v>
      </c>
      <c r="Y30" s="240"/>
      <c r="Z30" s="240">
        <f t="shared" si="8"/>
        <v>0</v>
      </c>
      <c r="AA30" s="250"/>
      <c r="AB30" s="250">
        <f t="shared" si="9"/>
        <v>0</v>
      </c>
      <c r="AC30" s="264"/>
      <c r="AD30" s="264">
        <f t="shared" si="10"/>
        <v>0</v>
      </c>
      <c r="AE30" s="278"/>
      <c r="AF30" s="278">
        <f t="shared" si="11"/>
        <v>0</v>
      </c>
      <c r="AG30" s="292"/>
      <c r="AH30" s="292">
        <f t="shared" si="12"/>
        <v>0</v>
      </c>
      <c r="AI30" s="302"/>
      <c r="AJ30" s="302">
        <f t="shared" si="13"/>
        <v>0</v>
      </c>
      <c r="AK30" s="318"/>
      <c r="AL30" s="318">
        <f t="shared" si="14"/>
        <v>0</v>
      </c>
      <c r="AM30" s="68">
        <f t="shared" si="15"/>
        <v>12</v>
      </c>
      <c r="AN30" s="54">
        <f t="shared" si="16"/>
        <v>660</v>
      </c>
      <c r="AO30" s="64">
        <f t="shared" si="17"/>
        <v>0</v>
      </c>
      <c r="AP30" s="64">
        <f t="shared" si="18"/>
        <v>0</v>
      </c>
      <c r="AQ30" s="65"/>
    </row>
    <row r="31" spans="1:43" ht="21" customHeight="1" x14ac:dyDescent="0.35">
      <c r="A31" s="61">
        <v>14</v>
      </c>
      <c r="B31" s="62" t="s">
        <v>322</v>
      </c>
      <c r="C31" s="63" t="s">
        <v>240</v>
      </c>
      <c r="D31" s="64"/>
      <c r="E31" s="65" t="s">
        <v>320</v>
      </c>
      <c r="F31" s="66">
        <v>106091503370</v>
      </c>
      <c r="G31" s="67">
        <v>243868</v>
      </c>
      <c r="H31" s="64">
        <v>12</v>
      </c>
      <c r="I31" s="64">
        <v>89</v>
      </c>
      <c r="J31" s="64">
        <f t="shared" si="0"/>
        <v>12</v>
      </c>
      <c r="K31" s="96">
        <v>12</v>
      </c>
      <c r="L31" s="96">
        <f t="shared" si="1"/>
        <v>1068</v>
      </c>
      <c r="M31" s="143"/>
      <c r="N31" s="143">
        <f t="shared" si="2"/>
        <v>0</v>
      </c>
      <c r="O31" s="156"/>
      <c r="P31" s="156">
        <f t="shared" si="3"/>
        <v>0</v>
      </c>
      <c r="Q31" s="182"/>
      <c r="R31" s="182">
        <f t="shared" si="4"/>
        <v>0</v>
      </c>
      <c r="S31" s="207"/>
      <c r="T31" s="207">
        <f t="shared" si="5"/>
        <v>0</v>
      </c>
      <c r="U31" s="220"/>
      <c r="V31" s="220">
        <f t="shared" si="6"/>
        <v>0</v>
      </c>
      <c r="W31" s="228"/>
      <c r="X31" s="228">
        <f t="shared" si="7"/>
        <v>0</v>
      </c>
      <c r="Y31" s="240"/>
      <c r="Z31" s="240">
        <f t="shared" si="8"/>
        <v>0</v>
      </c>
      <c r="AA31" s="250"/>
      <c r="AB31" s="250">
        <f t="shared" si="9"/>
        <v>0</v>
      </c>
      <c r="AC31" s="264"/>
      <c r="AD31" s="264">
        <f t="shared" si="10"/>
        <v>0</v>
      </c>
      <c r="AE31" s="278"/>
      <c r="AF31" s="278">
        <f t="shared" si="11"/>
        <v>0</v>
      </c>
      <c r="AG31" s="292"/>
      <c r="AH31" s="292">
        <f t="shared" si="12"/>
        <v>0</v>
      </c>
      <c r="AI31" s="302"/>
      <c r="AJ31" s="302">
        <f t="shared" si="13"/>
        <v>0</v>
      </c>
      <c r="AK31" s="318"/>
      <c r="AL31" s="318">
        <f t="shared" si="14"/>
        <v>0</v>
      </c>
      <c r="AM31" s="68">
        <f t="shared" si="15"/>
        <v>12</v>
      </c>
      <c r="AN31" s="54">
        <f t="shared" si="16"/>
        <v>1068</v>
      </c>
      <c r="AO31" s="64">
        <f t="shared" si="17"/>
        <v>0</v>
      </c>
      <c r="AP31" s="64">
        <f t="shared" si="18"/>
        <v>0</v>
      </c>
      <c r="AQ31" s="65"/>
    </row>
    <row r="32" spans="1:43" ht="21" customHeight="1" x14ac:dyDescent="0.35">
      <c r="A32" s="63"/>
      <c r="B32" s="62"/>
      <c r="C32" s="63"/>
      <c r="D32" s="64">
        <v>0</v>
      </c>
      <c r="E32" s="69"/>
      <c r="F32" s="66"/>
      <c r="G32" s="67"/>
      <c r="H32" s="64"/>
      <c r="I32" s="64">
        <v>79</v>
      </c>
      <c r="J32" s="64">
        <f t="shared" si="0"/>
        <v>0</v>
      </c>
      <c r="K32" s="96"/>
      <c r="L32" s="96">
        <f t="shared" si="1"/>
        <v>0</v>
      </c>
      <c r="M32" s="143"/>
      <c r="N32" s="143">
        <f t="shared" si="2"/>
        <v>0</v>
      </c>
      <c r="O32" s="156"/>
      <c r="P32" s="156">
        <f t="shared" si="3"/>
        <v>0</v>
      </c>
      <c r="Q32" s="182"/>
      <c r="R32" s="182">
        <f t="shared" si="4"/>
        <v>0</v>
      </c>
      <c r="S32" s="207"/>
      <c r="T32" s="207">
        <f t="shared" si="5"/>
        <v>0</v>
      </c>
      <c r="U32" s="220"/>
      <c r="V32" s="220">
        <f t="shared" si="6"/>
        <v>0</v>
      </c>
      <c r="W32" s="228"/>
      <c r="X32" s="228">
        <f t="shared" si="7"/>
        <v>0</v>
      </c>
      <c r="Y32" s="240"/>
      <c r="Z32" s="240">
        <f t="shared" si="8"/>
        <v>0</v>
      </c>
      <c r="AA32" s="250"/>
      <c r="AB32" s="250">
        <f t="shared" si="9"/>
        <v>0</v>
      </c>
      <c r="AC32" s="264"/>
      <c r="AD32" s="264">
        <f t="shared" si="10"/>
        <v>0</v>
      </c>
      <c r="AE32" s="278"/>
      <c r="AF32" s="278">
        <f t="shared" si="11"/>
        <v>0</v>
      </c>
      <c r="AG32" s="292"/>
      <c r="AH32" s="292">
        <f t="shared" si="12"/>
        <v>0</v>
      </c>
      <c r="AI32" s="302"/>
      <c r="AJ32" s="302">
        <f t="shared" si="13"/>
        <v>0</v>
      </c>
      <c r="AK32" s="318"/>
      <c r="AL32" s="318">
        <f t="shared" si="14"/>
        <v>0</v>
      </c>
      <c r="AM32" s="68">
        <f t="shared" si="15"/>
        <v>0</v>
      </c>
      <c r="AN32" s="54">
        <f t="shared" si="16"/>
        <v>0</v>
      </c>
      <c r="AO32" s="64">
        <f t="shared" si="17"/>
        <v>0</v>
      </c>
      <c r="AP32" s="64">
        <f t="shared" si="18"/>
        <v>0</v>
      </c>
      <c r="AQ32" s="65"/>
    </row>
    <row r="33" spans="1:43" ht="21" customHeight="1" x14ac:dyDescent="0.35">
      <c r="A33" s="61">
        <v>15</v>
      </c>
      <c r="B33" s="62" t="s">
        <v>241</v>
      </c>
      <c r="C33" s="63" t="s">
        <v>31</v>
      </c>
      <c r="D33" s="64"/>
      <c r="E33" s="65"/>
      <c r="F33" s="66"/>
      <c r="G33" s="67"/>
      <c r="H33" s="64"/>
      <c r="I33" s="64"/>
      <c r="J33" s="64">
        <f t="shared" si="0"/>
        <v>0</v>
      </c>
      <c r="K33" s="96"/>
      <c r="L33" s="96">
        <f t="shared" si="1"/>
        <v>0</v>
      </c>
      <c r="M33" s="143"/>
      <c r="N33" s="143">
        <f t="shared" si="2"/>
        <v>0</v>
      </c>
      <c r="O33" s="156"/>
      <c r="P33" s="156">
        <f t="shared" si="3"/>
        <v>0</v>
      </c>
      <c r="Q33" s="182"/>
      <c r="R33" s="182">
        <f t="shared" si="4"/>
        <v>0</v>
      </c>
      <c r="S33" s="207"/>
      <c r="T33" s="207">
        <f t="shared" si="5"/>
        <v>0</v>
      </c>
      <c r="U33" s="220"/>
      <c r="V33" s="220">
        <f t="shared" si="6"/>
        <v>0</v>
      </c>
      <c r="W33" s="228"/>
      <c r="X33" s="228">
        <f t="shared" si="7"/>
        <v>0</v>
      </c>
      <c r="Y33" s="240"/>
      <c r="Z33" s="240">
        <f t="shared" si="8"/>
        <v>0</v>
      </c>
      <c r="AA33" s="250"/>
      <c r="AB33" s="250">
        <f t="shared" si="9"/>
        <v>0</v>
      </c>
      <c r="AC33" s="264"/>
      <c r="AD33" s="264">
        <f t="shared" si="10"/>
        <v>0</v>
      </c>
      <c r="AE33" s="278"/>
      <c r="AF33" s="278">
        <f t="shared" si="11"/>
        <v>0</v>
      </c>
      <c r="AG33" s="292"/>
      <c r="AH33" s="292">
        <f t="shared" si="12"/>
        <v>0</v>
      </c>
      <c r="AI33" s="302"/>
      <c r="AJ33" s="302">
        <f t="shared" si="13"/>
        <v>0</v>
      </c>
      <c r="AK33" s="318"/>
      <c r="AL33" s="318">
        <f t="shared" si="14"/>
        <v>0</v>
      </c>
      <c r="AM33" s="68">
        <f t="shared" si="15"/>
        <v>0</v>
      </c>
      <c r="AN33" s="54">
        <f t="shared" si="16"/>
        <v>0</v>
      </c>
      <c r="AO33" s="64">
        <f t="shared" si="17"/>
        <v>0</v>
      </c>
      <c r="AP33" s="64">
        <f t="shared" si="18"/>
        <v>0</v>
      </c>
      <c r="AQ33" s="65"/>
    </row>
    <row r="34" spans="1:43" ht="21" customHeight="1" x14ac:dyDescent="0.35">
      <c r="A34" s="61">
        <v>16</v>
      </c>
      <c r="B34" s="62" t="s">
        <v>242</v>
      </c>
      <c r="C34" s="63" t="s">
        <v>31</v>
      </c>
      <c r="D34" s="64"/>
      <c r="E34" s="65"/>
      <c r="F34" s="66"/>
      <c r="G34" s="67"/>
      <c r="H34" s="64"/>
      <c r="I34" s="64">
        <v>32</v>
      </c>
      <c r="J34" s="64">
        <f t="shared" si="0"/>
        <v>0</v>
      </c>
      <c r="K34" s="96"/>
      <c r="L34" s="96">
        <f t="shared" si="1"/>
        <v>0</v>
      </c>
      <c r="M34" s="143"/>
      <c r="N34" s="143">
        <f t="shared" si="2"/>
        <v>0</v>
      </c>
      <c r="O34" s="156"/>
      <c r="P34" s="156">
        <f t="shared" si="3"/>
        <v>0</v>
      </c>
      <c r="Q34" s="182"/>
      <c r="R34" s="182">
        <f t="shared" si="4"/>
        <v>0</v>
      </c>
      <c r="S34" s="207"/>
      <c r="T34" s="207">
        <f t="shared" si="5"/>
        <v>0</v>
      </c>
      <c r="U34" s="220"/>
      <c r="V34" s="220">
        <f t="shared" si="6"/>
        <v>0</v>
      </c>
      <c r="W34" s="228"/>
      <c r="X34" s="228">
        <f t="shared" si="7"/>
        <v>0</v>
      </c>
      <c r="Y34" s="240"/>
      <c r="Z34" s="240">
        <f t="shared" si="8"/>
        <v>0</v>
      </c>
      <c r="AA34" s="250"/>
      <c r="AB34" s="250">
        <f t="shared" si="9"/>
        <v>0</v>
      </c>
      <c r="AC34" s="264"/>
      <c r="AD34" s="264">
        <f t="shared" si="10"/>
        <v>0</v>
      </c>
      <c r="AE34" s="278"/>
      <c r="AF34" s="278">
        <f t="shared" si="11"/>
        <v>0</v>
      </c>
      <c r="AG34" s="292"/>
      <c r="AH34" s="292">
        <f t="shared" si="12"/>
        <v>0</v>
      </c>
      <c r="AI34" s="302"/>
      <c r="AJ34" s="302">
        <f t="shared" si="13"/>
        <v>0</v>
      </c>
      <c r="AK34" s="318"/>
      <c r="AL34" s="318">
        <f t="shared" si="14"/>
        <v>0</v>
      </c>
      <c r="AM34" s="68">
        <f t="shared" si="15"/>
        <v>0</v>
      </c>
      <c r="AN34" s="54">
        <f t="shared" si="16"/>
        <v>0</v>
      </c>
      <c r="AO34" s="64">
        <f t="shared" si="17"/>
        <v>0</v>
      </c>
      <c r="AP34" s="64">
        <f t="shared" si="18"/>
        <v>0</v>
      </c>
      <c r="AQ34" s="65"/>
    </row>
    <row r="35" spans="1:43" ht="21" customHeight="1" x14ac:dyDescent="0.35">
      <c r="A35" s="61">
        <v>17</v>
      </c>
      <c r="B35" s="62" t="s">
        <v>243</v>
      </c>
      <c r="C35" s="63" t="s">
        <v>244</v>
      </c>
      <c r="D35" s="64"/>
      <c r="E35" s="65"/>
      <c r="F35" s="66"/>
      <c r="G35" s="67"/>
      <c r="H35" s="64"/>
      <c r="I35" s="64">
        <v>38.5</v>
      </c>
      <c r="J35" s="64">
        <f t="shared" si="0"/>
        <v>0</v>
      </c>
      <c r="K35" s="96"/>
      <c r="L35" s="96">
        <f t="shared" si="1"/>
        <v>0</v>
      </c>
      <c r="M35" s="143"/>
      <c r="N35" s="143">
        <f t="shared" si="2"/>
        <v>0</v>
      </c>
      <c r="O35" s="156"/>
      <c r="P35" s="156">
        <f t="shared" si="3"/>
        <v>0</v>
      </c>
      <c r="Q35" s="182"/>
      <c r="R35" s="182">
        <f t="shared" si="4"/>
        <v>0</v>
      </c>
      <c r="S35" s="207"/>
      <c r="T35" s="207">
        <f t="shared" si="5"/>
        <v>0</v>
      </c>
      <c r="U35" s="220"/>
      <c r="V35" s="220">
        <f t="shared" si="6"/>
        <v>0</v>
      </c>
      <c r="W35" s="228"/>
      <c r="X35" s="228">
        <f t="shared" si="7"/>
        <v>0</v>
      </c>
      <c r="Y35" s="240"/>
      <c r="Z35" s="240">
        <f t="shared" si="8"/>
        <v>0</v>
      </c>
      <c r="AA35" s="250"/>
      <c r="AB35" s="250">
        <f t="shared" si="9"/>
        <v>0</v>
      </c>
      <c r="AC35" s="264"/>
      <c r="AD35" s="264">
        <f t="shared" si="10"/>
        <v>0</v>
      </c>
      <c r="AE35" s="278"/>
      <c r="AF35" s="278">
        <f t="shared" si="11"/>
        <v>0</v>
      </c>
      <c r="AG35" s="292"/>
      <c r="AH35" s="292">
        <f t="shared" si="12"/>
        <v>0</v>
      </c>
      <c r="AI35" s="302"/>
      <c r="AJ35" s="302">
        <f t="shared" si="13"/>
        <v>0</v>
      </c>
      <c r="AK35" s="318"/>
      <c r="AL35" s="318">
        <f t="shared" si="14"/>
        <v>0</v>
      </c>
      <c r="AM35" s="68">
        <f t="shared" si="15"/>
        <v>0</v>
      </c>
      <c r="AN35" s="54">
        <f t="shared" si="16"/>
        <v>0</v>
      </c>
      <c r="AO35" s="64">
        <f t="shared" si="17"/>
        <v>0</v>
      </c>
      <c r="AP35" s="64">
        <f t="shared" si="18"/>
        <v>0</v>
      </c>
      <c r="AQ35" s="65"/>
    </row>
    <row r="36" spans="1:43" ht="21" customHeight="1" x14ac:dyDescent="0.35">
      <c r="A36" s="63"/>
      <c r="B36" s="62"/>
      <c r="C36" s="63"/>
      <c r="D36" s="64">
        <v>0</v>
      </c>
      <c r="E36" s="69"/>
      <c r="F36" s="66"/>
      <c r="G36" s="67"/>
      <c r="H36" s="64"/>
      <c r="I36" s="64">
        <v>34</v>
      </c>
      <c r="J36" s="64">
        <f t="shared" si="0"/>
        <v>0</v>
      </c>
      <c r="K36" s="96"/>
      <c r="L36" s="96">
        <f t="shared" si="1"/>
        <v>0</v>
      </c>
      <c r="M36" s="143"/>
      <c r="N36" s="143">
        <f t="shared" si="2"/>
        <v>0</v>
      </c>
      <c r="O36" s="156"/>
      <c r="P36" s="156">
        <f t="shared" si="3"/>
        <v>0</v>
      </c>
      <c r="Q36" s="182"/>
      <c r="R36" s="182">
        <f t="shared" si="4"/>
        <v>0</v>
      </c>
      <c r="S36" s="207"/>
      <c r="T36" s="207">
        <f t="shared" si="5"/>
        <v>0</v>
      </c>
      <c r="U36" s="220"/>
      <c r="V36" s="220">
        <f t="shared" si="6"/>
        <v>0</v>
      </c>
      <c r="W36" s="228"/>
      <c r="X36" s="228">
        <f t="shared" si="7"/>
        <v>0</v>
      </c>
      <c r="Y36" s="240"/>
      <c r="Z36" s="240">
        <f t="shared" si="8"/>
        <v>0</v>
      </c>
      <c r="AA36" s="250"/>
      <c r="AB36" s="250">
        <f t="shared" si="9"/>
        <v>0</v>
      </c>
      <c r="AC36" s="264"/>
      <c r="AD36" s="264">
        <f t="shared" si="10"/>
        <v>0</v>
      </c>
      <c r="AE36" s="278"/>
      <c r="AF36" s="278">
        <f t="shared" si="11"/>
        <v>0</v>
      </c>
      <c r="AG36" s="292"/>
      <c r="AH36" s="292">
        <f t="shared" si="12"/>
        <v>0</v>
      </c>
      <c r="AI36" s="302"/>
      <c r="AJ36" s="302">
        <f t="shared" si="13"/>
        <v>0</v>
      </c>
      <c r="AK36" s="318"/>
      <c r="AL36" s="318">
        <f t="shared" si="14"/>
        <v>0</v>
      </c>
      <c r="AM36" s="68">
        <f t="shared" si="15"/>
        <v>0</v>
      </c>
      <c r="AN36" s="54">
        <f t="shared" si="16"/>
        <v>0</v>
      </c>
      <c r="AO36" s="64">
        <f t="shared" si="17"/>
        <v>0</v>
      </c>
      <c r="AP36" s="64">
        <f t="shared" si="18"/>
        <v>0</v>
      </c>
      <c r="AQ36" s="65"/>
    </row>
    <row r="37" spans="1:43" ht="21" customHeight="1" x14ac:dyDescent="0.35">
      <c r="A37" s="63"/>
      <c r="B37" s="62"/>
      <c r="C37" s="63"/>
      <c r="D37" s="64">
        <v>0</v>
      </c>
      <c r="E37" s="69"/>
      <c r="F37" s="66"/>
      <c r="G37" s="67"/>
      <c r="H37" s="64"/>
      <c r="I37" s="64">
        <v>35.6</v>
      </c>
      <c r="J37" s="64">
        <f t="shared" si="0"/>
        <v>0</v>
      </c>
      <c r="K37" s="96"/>
      <c r="L37" s="96">
        <f t="shared" si="1"/>
        <v>0</v>
      </c>
      <c r="M37" s="143"/>
      <c r="N37" s="143">
        <f t="shared" si="2"/>
        <v>0</v>
      </c>
      <c r="O37" s="156"/>
      <c r="P37" s="156">
        <f t="shared" si="3"/>
        <v>0</v>
      </c>
      <c r="Q37" s="182"/>
      <c r="R37" s="182">
        <f t="shared" si="4"/>
        <v>0</v>
      </c>
      <c r="S37" s="207"/>
      <c r="T37" s="207">
        <f t="shared" si="5"/>
        <v>0</v>
      </c>
      <c r="U37" s="220"/>
      <c r="V37" s="220">
        <f t="shared" si="6"/>
        <v>0</v>
      </c>
      <c r="W37" s="228"/>
      <c r="X37" s="228">
        <f t="shared" si="7"/>
        <v>0</v>
      </c>
      <c r="Y37" s="240"/>
      <c r="Z37" s="240">
        <f t="shared" si="8"/>
        <v>0</v>
      </c>
      <c r="AA37" s="250"/>
      <c r="AB37" s="250">
        <f t="shared" si="9"/>
        <v>0</v>
      </c>
      <c r="AC37" s="264"/>
      <c r="AD37" s="264">
        <f t="shared" si="10"/>
        <v>0</v>
      </c>
      <c r="AE37" s="278"/>
      <c r="AF37" s="278">
        <f t="shared" si="11"/>
        <v>0</v>
      </c>
      <c r="AG37" s="292"/>
      <c r="AH37" s="292">
        <f t="shared" si="12"/>
        <v>0</v>
      </c>
      <c r="AI37" s="302"/>
      <c r="AJ37" s="302">
        <f t="shared" si="13"/>
        <v>0</v>
      </c>
      <c r="AK37" s="318"/>
      <c r="AL37" s="318">
        <f t="shared" si="14"/>
        <v>0</v>
      </c>
      <c r="AM37" s="68">
        <f t="shared" si="15"/>
        <v>0</v>
      </c>
      <c r="AN37" s="54">
        <f t="shared" si="16"/>
        <v>0</v>
      </c>
      <c r="AO37" s="64">
        <f t="shared" si="17"/>
        <v>0</v>
      </c>
      <c r="AP37" s="64">
        <f t="shared" si="18"/>
        <v>0</v>
      </c>
      <c r="AQ37" s="65"/>
    </row>
    <row r="38" spans="1:43" ht="21" customHeight="1" x14ac:dyDescent="0.35">
      <c r="A38" s="63"/>
      <c r="B38" s="62"/>
      <c r="C38" s="63"/>
      <c r="D38" s="64"/>
      <c r="E38" s="65" t="s">
        <v>248</v>
      </c>
      <c r="F38" s="66">
        <v>2409005035</v>
      </c>
      <c r="G38" s="67">
        <v>243868</v>
      </c>
      <c r="H38" s="64">
        <v>120</v>
      </c>
      <c r="I38" s="64">
        <v>39.25</v>
      </c>
      <c r="J38" s="64">
        <f t="shared" ref="J38" si="31">D38+H38</f>
        <v>120</v>
      </c>
      <c r="K38" s="96">
        <v>120</v>
      </c>
      <c r="L38" s="96">
        <f t="shared" ref="L38" si="32">I38*K38</f>
        <v>4710</v>
      </c>
      <c r="M38" s="143"/>
      <c r="N38" s="143">
        <f t="shared" si="2"/>
        <v>0</v>
      </c>
      <c r="O38" s="156"/>
      <c r="P38" s="156">
        <f t="shared" si="3"/>
        <v>0</v>
      </c>
      <c r="Q38" s="182"/>
      <c r="R38" s="182">
        <f t="shared" si="4"/>
        <v>0</v>
      </c>
      <c r="S38" s="207"/>
      <c r="T38" s="207">
        <f t="shared" si="5"/>
        <v>0</v>
      </c>
      <c r="U38" s="220"/>
      <c r="V38" s="220">
        <f t="shared" si="6"/>
        <v>0</v>
      </c>
      <c r="W38" s="228"/>
      <c r="X38" s="228">
        <f t="shared" si="7"/>
        <v>0</v>
      </c>
      <c r="Y38" s="240"/>
      <c r="Z38" s="240">
        <f t="shared" si="8"/>
        <v>0</v>
      </c>
      <c r="AA38" s="250"/>
      <c r="AB38" s="250">
        <f t="shared" si="9"/>
        <v>0</v>
      </c>
      <c r="AC38" s="264"/>
      <c r="AD38" s="264">
        <f t="shared" si="10"/>
        <v>0</v>
      </c>
      <c r="AE38" s="278"/>
      <c r="AF38" s="278">
        <f t="shared" si="11"/>
        <v>0</v>
      </c>
      <c r="AG38" s="292"/>
      <c r="AH38" s="292">
        <f t="shared" si="12"/>
        <v>0</v>
      </c>
      <c r="AI38" s="302"/>
      <c r="AJ38" s="302">
        <f t="shared" si="13"/>
        <v>0</v>
      </c>
      <c r="AK38" s="318"/>
      <c r="AL38" s="318">
        <f t="shared" si="14"/>
        <v>0</v>
      </c>
      <c r="AM38" s="68">
        <f t="shared" si="15"/>
        <v>120</v>
      </c>
      <c r="AN38" s="54">
        <f t="shared" si="16"/>
        <v>4710</v>
      </c>
      <c r="AO38" s="64">
        <f t="shared" ref="AO38" si="33">J38-AM38</f>
        <v>0</v>
      </c>
      <c r="AP38" s="64">
        <f t="shared" ref="AP38" si="34">I38*AO38</f>
        <v>0</v>
      </c>
      <c r="AQ38" s="65"/>
    </row>
    <row r="39" spans="1:43" ht="21" customHeight="1" x14ac:dyDescent="0.35">
      <c r="A39" s="61">
        <v>18</v>
      </c>
      <c r="B39" s="62" t="s">
        <v>296</v>
      </c>
      <c r="C39" s="63" t="s">
        <v>31</v>
      </c>
      <c r="D39" s="64"/>
      <c r="E39" s="65"/>
      <c r="F39" s="66"/>
      <c r="G39" s="67"/>
      <c r="H39" s="64"/>
      <c r="I39" s="64">
        <v>195</v>
      </c>
      <c r="J39" s="64">
        <f t="shared" si="0"/>
        <v>0</v>
      </c>
      <c r="K39" s="96"/>
      <c r="L39" s="96">
        <f t="shared" si="1"/>
        <v>0</v>
      </c>
      <c r="M39" s="143"/>
      <c r="N39" s="143">
        <f t="shared" si="2"/>
        <v>0</v>
      </c>
      <c r="O39" s="156"/>
      <c r="P39" s="156">
        <f t="shared" si="3"/>
        <v>0</v>
      </c>
      <c r="Q39" s="182"/>
      <c r="R39" s="182">
        <f t="shared" si="4"/>
        <v>0</v>
      </c>
      <c r="S39" s="207"/>
      <c r="T39" s="207">
        <f t="shared" si="5"/>
        <v>0</v>
      </c>
      <c r="U39" s="220"/>
      <c r="V39" s="220">
        <f t="shared" si="6"/>
        <v>0</v>
      </c>
      <c r="W39" s="228"/>
      <c r="X39" s="228">
        <f t="shared" si="7"/>
        <v>0</v>
      </c>
      <c r="Y39" s="240"/>
      <c r="Z39" s="240">
        <f t="shared" si="8"/>
        <v>0</v>
      </c>
      <c r="AA39" s="250"/>
      <c r="AB39" s="250">
        <f t="shared" si="9"/>
        <v>0</v>
      </c>
      <c r="AC39" s="264"/>
      <c r="AD39" s="264">
        <f t="shared" si="10"/>
        <v>0</v>
      </c>
      <c r="AE39" s="278"/>
      <c r="AF39" s="278">
        <f t="shared" si="11"/>
        <v>0</v>
      </c>
      <c r="AG39" s="292"/>
      <c r="AH39" s="292">
        <f t="shared" si="12"/>
        <v>0</v>
      </c>
      <c r="AI39" s="302"/>
      <c r="AJ39" s="302">
        <f t="shared" si="13"/>
        <v>0</v>
      </c>
      <c r="AK39" s="318"/>
      <c r="AL39" s="318">
        <f t="shared" si="14"/>
        <v>0</v>
      </c>
      <c r="AM39" s="68">
        <f t="shared" si="15"/>
        <v>0</v>
      </c>
      <c r="AN39" s="54">
        <f t="shared" si="16"/>
        <v>0</v>
      </c>
      <c r="AO39" s="64">
        <f t="shared" si="17"/>
        <v>0</v>
      </c>
      <c r="AP39" s="64">
        <f t="shared" si="18"/>
        <v>0</v>
      </c>
      <c r="AQ39" s="65"/>
    </row>
    <row r="40" spans="1:43" ht="21" customHeight="1" x14ac:dyDescent="0.35">
      <c r="A40" s="61">
        <v>19</v>
      </c>
      <c r="B40" s="62" t="s">
        <v>323</v>
      </c>
      <c r="C40" s="63" t="s">
        <v>223</v>
      </c>
      <c r="D40" s="64"/>
      <c r="E40" s="65" t="s">
        <v>320</v>
      </c>
      <c r="F40" s="66">
        <v>106091503370</v>
      </c>
      <c r="G40" s="67">
        <v>243868</v>
      </c>
      <c r="H40" s="64">
        <v>10</v>
      </c>
      <c r="I40" s="64">
        <v>159</v>
      </c>
      <c r="J40" s="64">
        <f t="shared" si="0"/>
        <v>10</v>
      </c>
      <c r="K40" s="96">
        <v>10</v>
      </c>
      <c r="L40" s="96">
        <f t="shared" si="1"/>
        <v>1590</v>
      </c>
      <c r="M40" s="143"/>
      <c r="N40" s="143">
        <f t="shared" si="2"/>
        <v>0</v>
      </c>
      <c r="O40" s="156"/>
      <c r="P40" s="156">
        <f t="shared" si="3"/>
        <v>0</v>
      </c>
      <c r="Q40" s="182"/>
      <c r="R40" s="182">
        <f t="shared" si="4"/>
        <v>0</v>
      </c>
      <c r="S40" s="207"/>
      <c r="T40" s="207">
        <f t="shared" si="5"/>
        <v>0</v>
      </c>
      <c r="U40" s="220"/>
      <c r="V40" s="220">
        <f t="shared" si="6"/>
        <v>0</v>
      </c>
      <c r="W40" s="228"/>
      <c r="X40" s="228">
        <f t="shared" si="7"/>
        <v>0</v>
      </c>
      <c r="Y40" s="240"/>
      <c r="Z40" s="240">
        <f t="shared" si="8"/>
        <v>0</v>
      </c>
      <c r="AA40" s="250"/>
      <c r="AB40" s="250">
        <f t="shared" si="9"/>
        <v>0</v>
      </c>
      <c r="AC40" s="264"/>
      <c r="AD40" s="264">
        <f t="shared" si="10"/>
        <v>0</v>
      </c>
      <c r="AE40" s="278"/>
      <c r="AF40" s="278">
        <f t="shared" si="11"/>
        <v>0</v>
      </c>
      <c r="AG40" s="292"/>
      <c r="AH40" s="292">
        <f t="shared" si="12"/>
        <v>0</v>
      </c>
      <c r="AI40" s="302"/>
      <c r="AJ40" s="302">
        <f t="shared" si="13"/>
        <v>0</v>
      </c>
      <c r="AK40" s="318"/>
      <c r="AL40" s="318">
        <f t="shared" si="14"/>
        <v>0</v>
      </c>
      <c r="AM40" s="68">
        <f t="shared" si="15"/>
        <v>10</v>
      </c>
      <c r="AN40" s="54">
        <f t="shared" si="16"/>
        <v>1590</v>
      </c>
      <c r="AO40" s="64">
        <f t="shared" si="17"/>
        <v>0</v>
      </c>
      <c r="AP40" s="64">
        <f t="shared" si="18"/>
        <v>0</v>
      </c>
      <c r="AQ40" s="65"/>
    </row>
    <row r="41" spans="1:43" ht="21" customHeight="1" x14ac:dyDescent="0.35">
      <c r="A41" s="61">
        <v>20</v>
      </c>
      <c r="B41" s="62" t="s">
        <v>245</v>
      </c>
      <c r="C41" s="63" t="s">
        <v>68</v>
      </c>
      <c r="D41" s="64"/>
      <c r="E41" s="65" t="s">
        <v>313</v>
      </c>
      <c r="F41" s="66" t="s">
        <v>314</v>
      </c>
      <c r="G41" s="67">
        <v>243870</v>
      </c>
      <c r="H41" s="64">
        <v>960</v>
      </c>
      <c r="I41" s="64">
        <v>75</v>
      </c>
      <c r="J41" s="64">
        <f t="shared" si="0"/>
        <v>960</v>
      </c>
      <c r="K41" s="96">
        <v>960</v>
      </c>
      <c r="L41" s="96">
        <f t="shared" si="1"/>
        <v>72000</v>
      </c>
      <c r="M41" s="143"/>
      <c r="N41" s="143">
        <f t="shared" si="2"/>
        <v>0</v>
      </c>
      <c r="O41" s="156"/>
      <c r="P41" s="156">
        <f t="shared" si="3"/>
        <v>0</v>
      </c>
      <c r="Q41" s="182"/>
      <c r="R41" s="182">
        <f t="shared" si="4"/>
        <v>0</v>
      </c>
      <c r="S41" s="207"/>
      <c r="T41" s="207">
        <f t="shared" si="5"/>
        <v>0</v>
      </c>
      <c r="U41" s="220"/>
      <c r="V41" s="220">
        <f t="shared" si="6"/>
        <v>0</v>
      </c>
      <c r="W41" s="228"/>
      <c r="X41" s="228">
        <f t="shared" si="7"/>
        <v>0</v>
      </c>
      <c r="Y41" s="240"/>
      <c r="Z41" s="240">
        <f t="shared" si="8"/>
        <v>0</v>
      </c>
      <c r="AA41" s="250"/>
      <c r="AB41" s="250">
        <f t="shared" si="9"/>
        <v>0</v>
      </c>
      <c r="AC41" s="264"/>
      <c r="AD41" s="264">
        <f t="shared" si="10"/>
        <v>0</v>
      </c>
      <c r="AE41" s="278"/>
      <c r="AF41" s="278">
        <f t="shared" si="11"/>
        <v>0</v>
      </c>
      <c r="AG41" s="292"/>
      <c r="AH41" s="292">
        <f t="shared" si="12"/>
        <v>0</v>
      </c>
      <c r="AI41" s="302"/>
      <c r="AJ41" s="302">
        <f t="shared" si="13"/>
        <v>0</v>
      </c>
      <c r="AK41" s="318"/>
      <c r="AL41" s="318">
        <f t="shared" si="14"/>
        <v>0</v>
      </c>
      <c r="AM41" s="68">
        <f t="shared" si="15"/>
        <v>960</v>
      </c>
      <c r="AN41" s="54">
        <f t="shared" si="16"/>
        <v>72000</v>
      </c>
      <c r="AO41" s="64">
        <f t="shared" si="17"/>
        <v>0</v>
      </c>
      <c r="AP41" s="64">
        <f t="shared" si="18"/>
        <v>0</v>
      </c>
      <c r="AQ41" s="65"/>
    </row>
    <row r="42" spans="1:43" ht="21" customHeight="1" x14ac:dyDescent="0.35">
      <c r="A42" s="63"/>
      <c r="B42" s="62"/>
      <c r="C42" s="63"/>
      <c r="D42" s="64">
        <v>0</v>
      </c>
      <c r="E42" s="69"/>
      <c r="F42" s="66"/>
      <c r="G42" s="67"/>
      <c r="H42" s="64"/>
      <c r="I42" s="64">
        <v>75</v>
      </c>
      <c r="J42" s="64">
        <f t="shared" si="0"/>
        <v>0</v>
      </c>
      <c r="K42" s="96"/>
      <c r="L42" s="96">
        <f t="shared" si="1"/>
        <v>0</v>
      </c>
      <c r="M42" s="143"/>
      <c r="N42" s="143">
        <f t="shared" si="2"/>
        <v>0</v>
      </c>
      <c r="O42" s="156"/>
      <c r="P42" s="156">
        <f t="shared" si="3"/>
        <v>0</v>
      </c>
      <c r="Q42" s="182"/>
      <c r="R42" s="182">
        <f t="shared" si="4"/>
        <v>0</v>
      </c>
      <c r="S42" s="207"/>
      <c r="T42" s="207">
        <f t="shared" si="5"/>
        <v>0</v>
      </c>
      <c r="U42" s="220"/>
      <c r="V42" s="220">
        <f t="shared" si="6"/>
        <v>0</v>
      </c>
      <c r="W42" s="228"/>
      <c r="X42" s="228">
        <f t="shared" si="7"/>
        <v>0</v>
      </c>
      <c r="Y42" s="240"/>
      <c r="Z42" s="240">
        <f t="shared" si="8"/>
        <v>0</v>
      </c>
      <c r="AA42" s="250"/>
      <c r="AB42" s="250">
        <f t="shared" si="9"/>
        <v>0</v>
      </c>
      <c r="AC42" s="264"/>
      <c r="AD42" s="264">
        <f t="shared" si="10"/>
        <v>0</v>
      </c>
      <c r="AE42" s="278"/>
      <c r="AF42" s="278">
        <f t="shared" si="11"/>
        <v>0</v>
      </c>
      <c r="AG42" s="292"/>
      <c r="AH42" s="292">
        <f t="shared" si="12"/>
        <v>0</v>
      </c>
      <c r="AI42" s="302"/>
      <c r="AJ42" s="302">
        <f t="shared" si="13"/>
        <v>0</v>
      </c>
      <c r="AK42" s="318"/>
      <c r="AL42" s="318">
        <f t="shared" si="14"/>
        <v>0</v>
      </c>
      <c r="AM42" s="68">
        <f t="shared" si="15"/>
        <v>0</v>
      </c>
      <c r="AN42" s="54">
        <f t="shared" si="16"/>
        <v>0</v>
      </c>
      <c r="AO42" s="64">
        <f t="shared" si="17"/>
        <v>0</v>
      </c>
      <c r="AP42" s="64">
        <f t="shared" si="18"/>
        <v>0</v>
      </c>
      <c r="AQ42" s="65"/>
    </row>
    <row r="43" spans="1:43" ht="21" customHeight="1" x14ac:dyDescent="0.35">
      <c r="A43" s="63"/>
      <c r="B43" s="62"/>
      <c r="C43" s="63"/>
      <c r="D43" s="64">
        <v>0</v>
      </c>
      <c r="E43" s="69"/>
      <c r="F43" s="66"/>
      <c r="G43" s="67"/>
      <c r="H43" s="64"/>
      <c r="I43" s="64">
        <v>75</v>
      </c>
      <c r="J43" s="64">
        <f t="shared" si="0"/>
        <v>0</v>
      </c>
      <c r="K43" s="96"/>
      <c r="L43" s="96">
        <f t="shared" si="1"/>
        <v>0</v>
      </c>
      <c r="M43" s="143"/>
      <c r="N43" s="143">
        <f t="shared" si="2"/>
        <v>0</v>
      </c>
      <c r="O43" s="156"/>
      <c r="P43" s="156">
        <f t="shared" si="3"/>
        <v>0</v>
      </c>
      <c r="Q43" s="182"/>
      <c r="R43" s="182">
        <f t="shared" si="4"/>
        <v>0</v>
      </c>
      <c r="S43" s="207"/>
      <c r="T43" s="207">
        <f t="shared" si="5"/>
        <v>0</v>
      </c>
      <c r="U43" s="220"/>
      <c r="V43" s="220">
        <f t="shared" si="6"/>
        <v>0</v>
      </c>
      <c r="W43" s="228"/>
      <c r="X43" s="228">
        <f t="shared" si="7"/>
        <v>0</v>
      </c>
      <c r="Y43" s="240"/>
      <c r="Z43" s="240">
        <f t="shared" si="8"/>
        <v>0</v>
      </c>
      <c r="AA43" s="250"/>
      <c r="AB43" s="250">
        <f t="shared" si="9"/>
        <v>0</v>
      </c>
      <c r="AC43" s="264"/>
      <c r="AD43" s="264">
        <f t="shared" si="10"/>
        <v>0</v>
      </c>
      <c r="AE43" s="278"/>
      <c r="AF43" s="278">
        <f t="shared" si="11"/>
        <v>0</v>
      </c>
      <c r="AG43" s="292"/>
      <c r="AH43" s="292">
        <f t="shared" si="12"/>
        <v>0</v>
      </c>
      <c r="AI43" s="302"/>
      <c r="AJ43" s="302">
        <f t="shared" si="13"/>
        <v>0</v>
      </c>
      <c r="AK43" s="318"/>
      <c r="AL43" s="318">
        <f t="shared" si="14"/>
        <v>0</v>
      </c>
      <c r="AM43" s="68">
        <f t="shared" si="15"/>
        <v>0</v>
      </c>
      <c r="AN43" s="54">
        <f t="shared" si="16"/>
        <v>0</v>
      </c>
      <c r="AO43" s="64">
        <f t="shared" si="17"/>
        <v>0</v>
      </c>
      <c r="AP43" s="64">
        <f t="shared" si="18"/>
        <v>0</v>
      </c>
      <c r="AQ43" s="65"/>
    </row>
    <row r="44" spans="1:43" ht="21" customHeight="1" x14ac:dyDescent="0.35">
      <c r="A44" s="61">
        <v>21</v>
      </c>
      <c r="B44" s="62" t="s">
        <v>246</v>
      </c>
      <c r="C44" s="63" t="s">
        <v>31</v>
      </c>
      <c r="D44" s="64"/>
      <c r="E44" s="65"/>
      <c r="F44" s="66"/>
      <c r="G44" s="67"/>
      <c r="H44" s="64"/>
      <c r="I44" s="64">
        <v>28.9</v>
      </c>
      <c r="J44" s="64">
        <f t="shared" si="0"/>
        <v>0</v>
      </c>
      <c r="K44" s="96"/>
      <c r="L44" s="96">
        <f t="shared" si="1"/>
        <v>0</v>
      </c>
      <c r="M44" s="143"/>
      <c r="N44" s="143">
        <f t="shared" si="2"/>
        <v>0</v>
      </c>
      <c r="O44" s="156"/>
      <c r="P44" s="156">
        <f t="shared" si="3"/>
        <v>0</v>
      </c>
      <c r="Q44" s="182"/>
      <c r="R44" s="182">
        <f t="shared" si="4"/>
        <v>0</v>
      </c>
      <c r="S44" s="207"/>
      <c r="T44" s="207">
        <f t="shared" si="5"/>
        <v>0</v>
      </c>
      <c r="U44" s="220"/>
      <c r="V44" s="220">
        <f t="shared" si="6"/>
        <v>0</v>
      </c>
      <c r="W44" s="228"/>
      <c r="X44" s="228">
        <f t="shared" si="7"/>
        <v>0</v>
      </c>
      <c r="Y44" s="240"/>
      <c r="Z44" s="240">
        <f t="shared" si="8"/>
        <v>0</v>
      </c>
      <c r="AA44" s="250"/>
      <c r="AB44" s="250">
        <f t="shared" si="9"/>
        <v>0</v>
      </c>
      <c r="AC44" s="264"/>
      <c r="AD44" s="264">
        <f t="shared" si="10"/>
        <v>0</v>
      </c>
      <c r="AE44" s="278"/>
      <c r="AF44" s="278">
        <f t="shared" si="11"/>
        <v>0</v>
      </c>
      <c r="AG44" s="292"/>
      <c r="AH44" s="292">
        <f t="shared" si="12"/>
        <v>0</v>
      </c>
      <c r="AI44" s="302"/>
      <c r="AJ44" s="302">
        <f t="shared" si="13"/>
        <v>0</v>
      </c>
      <c r="AK44" s="318"/>
      <c r="AL44" s="318">
        <f t="shared" si="14"/>
        <v>0</v>
      </c>
      <c r="AM44" s="68">
        <f t="shared" si="15"/>
        <v>0</v>
      </c>
      <c r="AN44" s="54">
        <f t="shared" si="16"/>
        <v>0</v>
      </c>
      <c r="AO44" s="64">
        <f t="shared" si="17"/>
        <v>0</v>
      </c>
      <c r="AP44" s="64">
        <f t="shared" si="18"/>
        <v>0</v>
      </c>
      <c r="AQ44" s="65"/>
    </row>
    <row r="45" spans="1:43" ht="21" customHeight="1" x14ac:dyDescent="0.35">
      <c r="A45" s="63"/>
      <c r="B45" s="62"/>
      <c r="C45" s="63"/>
      <c r="D45" s="64">
        <v>0</v>
      </c>
      <c r="E45" s="69"/>
      <c r="F45" s="66"/>
      <c r="G45" s="67"/>
      <c r="H45" s="64"/>
      <c r="I45" s="64">
        <v>32</v>
      </c>
      <c r="J45" s="64">
        <f t="shared" si="0"/>
        <v>0</v>
      </c>
      <c r="K45" s="96"/>
      <c r="L45" s="96">
        <f t="shared" si="1"/>
        <v>0</v>
      </c>
      <c r="M45" s="143"/>
      <c r="N45" s="143">
        <f t="shared" si="2"/>
        <v>0</v>
      </c>
      <c r="O45" s="156"/>
      <c r="P45" s="156">
        <f t="shared" si="3"/>
        <v>0</v>
      </c>
      <c r="Q45" s="182"/>
      <c r="R45" s="182">
        <f t="shared" si="4"/>
        <v>0</v>
      </c>
      <c r="S45" s="207"/>
      <c r="T45" s="207">
        <f t="shared" si="5"/>
        <v>0</v>
      </c>
      <c r="U45" s="220"/>
      <c r="V45" s="220">
        <f t="shared" si="6"/>
        <v>0</v>
      </c>
      <c r="W45" s="228"/>
      <c r="X45" s="228">
        <f t="shared" si="7"/>
        <v>0</v>
      </c>
      <c r="Y45" s="240"/>
      <c r="Z45" s="240">
        <f t="shared" si="8"/>
        <v>0</v>
      </c>
      <c r="AA45" s="250"/>
      <c r="AB45" s="250">
        <f t="shared" si="9"/>
        <v>0</v>
      </c>
      <c r="AC45" s="264"/>
      <c r="AD45" s="264">
        <f t="shared" si="10"/>
        <v>0</v>
      </c>
      <c r="AE45" s="278"/>
      <c r="AF45" s="278">
        <f t="shared" si="11"/>
        <v>0</v>
      </c>
      <c r="AG45" s="292"/>
      <c r="AH45" s="292">
        <f t="shared" si="12"/>
        <v>0</v>
      </c>
      <c r="AI45" s="302"/>
      <c r="AJ45" s="302">
        <f t="shared" si="13"/>
        <v>0</v>
      </c>
      <c r="AK45" s="318"/>
      <c r="AL45" s="318">
        <f t="shared" si="14"/>
        <v>0</v>
      </c>
      <c r="AM45" s="68">
        <f t="shared" si="15"/>
        <v>0</v>
      </c>
      <c r="AN45" s="54">
        <f t="shared" si="16"/>
        <v>0</v>
      </c>
      <c r="AO45" s="64">
        <f t="shared" si="17"/>
        <v>0</v>
      </c>
      <c r="AP45" s="64">
        <f t="shared" si="18"/>
        <v>0</v>
      </c>
      <c r="AQ45" s="65"/>
    </row>
    <row r="46" spans="1:43" ht="21" customHeight="1" x14ac:dyDescent="0.35">
      <c r="A46" s="63"/>
      <c r="B46" s="62"/>
      <c r="C46" s="63"/>
      <c r="D46" s="64">
        <v>0</v>
      </c>
      <c r="E46" s="69"/>
      <c r="F46" s="66"/>
      <c r="G46" s="67"/>
      <c r="H46" s="64"/>
      <c r="I46" s="64">
        <v>37</v>
      </c>
      <c r="J46" s="64">
        <f t="shared" si="0"/>
        <v>0</v>
      </c>
      <c r="K46" s="96"/>
      <c r="L46" s="96">
        <f t="shared" si="1"/>
        <v>0</v>
      </c>
      <c r="M46" s="143"/>
      <c r="N46" s="143">
        <f t="shared" si="2"/>
        <v>0</v>
      </c>
      <c r="O46" s="156"/>
      <c r="P46" s="156">
        <f t="shared" si="3"/>
        <v>0</v>
      </c>
      <c r="Q46" s="182"/>
      <c r="R46" s="182">
        <f t="shared" si="4"/>
        <v>0</v>
      </c>
      <c r="S46" s="207"/>
      <c r="T46" s="207">
        <f t="shared" si="5"/>
        <v>0</v>
      </c>
      <c r="U46" s="220"/>
      <c r="V46" s="220">
        <f t="shared" si="6"/>
        <v>0</v>
      </c>
      <c r="W46" s="228"/>
      <c r="X46" s="228">
        <f t="shared" si="7"/>
        <v>0</v>
      </c>
      <c r="Y46" s="240"/>
      <c r="Z46" s="240">
        <f t="shared" si="8"/>
        <v>0</v>
      </c>
      <c r="AA46" s="250"/>
      <c r="AB46" s="250">
        <f t="shared" si="9"/>
        <v>0</v>
      </c>
      <c r="AC46" s="264"/>
      <c r="AD46" s="264">
        <f t="shared" si="10"/>
        <v>0</v>
      </c>
      <c r="AE46" s="278"/>
      <c r="AF46" s="278">
        <f t="shared" si="11"/>
        <v>0</v>
      </c>
      <c r="AG46" s="292"/>
      <c r="AH46" s="292">
        <f t="shared" si="12"/>
        <v>0</v>
      </c>
      <c r="AI46" s="302"/>
      <c r="AJ46" s="302">
        <f t="shared" si="13"/>
        <v>0</v>
      </c>
      <c r="AK46" s="318"/>
      <c r="AL46" s="318">
        <f t="shared" si="14"/>
        <v>0</v>
      </c>
      <c r="AM46" s="68">
        <f t="shared" si="15"/>
        <v>0</v>
      </c>
      <c r="AN46" s="54">
        <f t="shared" si="16"/>
        <v>0</v>
      </c>
      <c r="AO46" s="64">
        <f t="shared" si="17"/>
        <v>0</v>
      </c>
      <c r="AP46" s="64">
        <f t="shared" si="18"/>
        <v>0</v>
      </c>
      <c r="AQ46" s="65"/>
    </row>
    <row r="47" spans="1:43" ht="21" customHeight="1" x14ac:dyDescent="0.35">
      <c r="A47" s="63"/>
      <c r="B47" s="62"/>
      <c r="C47" s="63"/>
      <c r="D47" s="64"/>
      <c r="E47" s="65" t="s">
        <v>248</v>
      </c>
      <c r="F47" s="66">
        <v>2409005035</v>
      </c>
      <c r="G47" s="67">
        <v>243868</v>
      </c>
      <c r="H47" s="64">
        <v>10</v>
      </c>
      <c r="I47" s="64">
        <v>33.5</v>
      </c>
      <c r="J47" s="64">
        <f t="shared" si="0"/>
        <v>10</v>
      </c>
      <c r="K47" s="96">
        <v>10</v>
      </c>
      <c r="L47" s="96">
        <f t="shared" si="1"/>
        <v>335</v>
      </c>
      <c r="M47" s="143"/>
      <c r="N47" s="143">
        <f t="shared" si="2"/>
        <v>0</v>
      </c>
      <c r="O47" s="156"/>
      <c r="P47" s="156">
        <f t="shared" si="3"/>
        <v>0</v>
      </c>
      <c r="Q47" s="182"/>
      <c r="R47" s="182">
        <f t="shared" si="4"/>
        <v>0</v>
      </c>
      <c r="S47" s="207"/>
      <c r="T47" s="207">
        <f t="shared" si="5"/>
        <v>0</v>
      </c>
      <c r="U47" s="220"/>
      <c r="V47" s="220">
        <f t="shared" si="6"/>
        <v>0</v>
      </c>
      <c r="W47" s="228"/>
      <c r="X47" s="228">
        <f t="shared" si="7"/>
        <v>0</v>
      </c>
      <c r="Y47" s="240"/>
      <c r="Z47" s="240">
        <f t="shared" si="8"/>
        <v>0</v>
      </c>
      <c r="AA47" s="250"/>
      <c r="AB47" s="250">
        <f t="shared" si="9"/>
        <v>0</v>
      </c>
      <c r="AC47" s="264"/>
      <c r="AD47" s="264">
        <f t="shared" si="10"/>
        <v>0</v>
      </c>
      <c r="AE47" s="278"/>
      <c r="AF47" s="278">
        <f t="shared" si="11"/>
        <v>0</v>
      </c>
      <c r="AG47" s="292"/>
      <c r="AH47" s="292">
        <f t="shared" si="12"/>
        <v>0</v>
      </c>
      <c r="AI47" s="302"/>
      <c r="AJ47" s="302">
        <f t="shared" si="13"/>
        <v>0</v>
      </c>
      <c r="AK47" s="318"/>
      <c r="AL47" s="318">
        <f t="shared" si="14"/>
        <v>0</v>
      </c>
      <c r="AM47" s="68">
        <f t="shared" si="15"/>
        <v>10</v>
      </c>
      <c r="AN47" s="54">
        <f t="shared" si="16"/>
        <v>335</v>
      </c>
      <c r="AO47" s="64">
        <f t="shared" ref="AO47" si="35">J47-AM47</f>
        <v>0</v>
      </c>
      <c r="AP47" s="64">
        <f t="shared" ref="AP47" si="36">I47*AO47</f>
        <v>0</v>
      </c>
      <c r="AQ47" s="65"/>
    </row>
    <row r="48" spans="1:43" ht="21" customHeight="1" x14ac:dyDescent="0.35">
      <c r="A48" s="61">
        <v>22</v>
      </c>
      <c r="B48" s="62" t="s">
        <v>247</v>
      </c>
      <c r="C48" s="63" t="s">
        <v>31</v>
      </c>
      <c r="D48" s="64"/>
      <c r="E48" s="65"/>
      <c r="F48" s="66"/>
      <c r="G48" s="67"/>
      <c r="H48" s="64"/>
      <c r="I48" s="64">
        <v>50</v>
      </c>
      <c r="J48" s="64">
        <f t="shared" si="0"/>
        <v>0</v>
      </c>
      <c r="K48" s="96"/>
      <c r="L48" s="96">
        <f t="shared" si="1"/>
        <v>0</v>
      </c>
      <c r="M48" s="143"/>
      <c r="N48" s="143">
        <f t="shared" si="2"/>
        <v>0</v>
      </c>
      <c r="O48" s="156"/>
      <c r="P48" s="156">
        <f t="shared" si="3"/>
        <v>0</v>
      </c>
      <c r="Q48" s="182"/>
      <c r="R48" s="182">
        <f t="shared" si="4"/>
        <v>0</v>
      </c>
      <c r="S48" s="207"/>
      <c r="T48" s="207">
        <f t="shared" si="5"/>
        <v>0</v>
      </c>
      <c r="U48" s="220"/>
      <c r="V48" s="220">
        <f t="shared" si="6"/>
        <v>0</v>
      </c>
      <c r="W48" s="228"/>
      <c r="X48" s="228">
        <f t="shared" si="7"/>
        <v>0</v>
      </c>
      <c r="Y48" s="240"/>
      <c r="Z48" s="240">
        <f t="shared" si="8"/>
        <v>0</v>
      </c>
      <c r="AA48" s="250"/>
      <c r="AB48" s="250">
        <f t="shared" si="9"/>
        <v>0</v>
      </c>
      <c r="AC48" s="264"/>
      <c r="AD48" s="264">
        <f t="shared" si="10"/>
        <v>0</v>
      </c>
      <c r="AE48" s="278"/>
      <c r="AF48" s="278">
        <f t="shared" si="11"/>
        <v>0</v>
      </c>
      <c r="AG48" s="292"/>
      <c r="AH48" s="292">
        <f t="shared" si="12"/>
        <v>0</v>
      </c>
      <c r="AI48" s="302"/>
      <c r="AJ48" s="302">
        <f t="shared" si="13"/>
        <v>0</v>
      </c>
      <c r="AK48" s="318"/>
      <c r="AL48" s="318">
        <f t="shared" si="14"/>
        <v>0</v>
      </c>
      <c r="AM48" s="68">
        <f t="shared" si="15"/>
        <v>0</v>
      </c>
      <c r="AN48" s="54">
        <f t="shared" si="16"/>
        <v>0</v>
      </c>
      <c r="AO48" s="64">
        <f t="shared" si="17"/>
        <v>0</v>
      </c>
      <c r="AP48" s="64">
        <f t="shared" si="18"/>
        <v>0</v>
      </c>
      <c r="AQ48" s="65"/>
    </row>
    <row r="49" spans="1:43" ht="21" customHeight="1" x14ac:dyDescent="0.35">
      <c r="A49" s="63"/>
      <c r="B49" s="62"/>
      <c r="C49" s="63"/>
      <c r="D49" s="64">
        <v>0</v>
      </c>
      <c r="E49" s="69"/>
      <c r="F49" s="66"/>
      <c r="G49" s="67"/>
      <c r="H49" s="64"/>
      <c r="I49" s="64">
        <v>66.17</v>
      </c>
      <c r="J49" s="64">
        <f t="shared" si="0"/>
        <v>0</v>
      </c>
      <c r="K49" s="96"/>
      <c r="L49" s="96">
        <f t="shared" si="1"/>
        <v>0</v>
      </c>
      <c r="M49" s="143"/>
      <c r="N49" s="143">
        <f t="shared" si="2"/>
        <v>0</v>
      </c>
      <c r="O49" s="156"/>
      <c r="P49" s="156">
        <f t="shared" si="3"/>
        <v>0</v>
      </c>
      <c r="Q49" s="182"/>
      <c r="R49" s="182">
        <f t="shared" si="4"/>
        <v>0</v>
      </c>
      <c r="S49" s="207"/>
      <c r="T49" s="207">
        <f t="shared" si="5"/>
        <v>0</v>
      </c>
      <c r="U49" s="220"/>
      <c r="V49" s="220">
        <f t="shared" si="6"/>
        <v>0</v>
      </c>
      <c r="W49" s="228"/>
      <c r="X49" s="228">
        <f t="shared" si="7"/>
        <v>0</v>
      </c>
      <c r="Y49" s="240"/>
      <c r="Z49" s="240">
        <f t="shared" si="8"/>
        <v>0</v>
      </c>
      <c r="AA49" s="250"/>
      <c r="AB49" s="250">
        <f t="shared" si="9"/>
        <v>0</v>
      </c>
      <c r="AC49" s="264"/>
      <c r="AD49" s="264">
        <f t="shared" si="10"/>
        <v>0</v>
      </c>
      <c r="AE49" s="278"/>
      <c r="AF49" s="278">
        <f t="shared" si="11"/>
        <v>0</v>
      </c>
      <c r="AG49" s="292"/>
      <c r="AH49" s="292">
        <f t="shared" si="12"/>
        <v>0</v>
      </c>
      <c r="AI49" s="302"/>
      <c r="AJ49" s="302">
        <f t="shared" si="13"/>
        <v>0</v>
      </c>
      <c r="AK49" s="318"/>
      <c r="AL49" s="318">
        <f t="shared" si="14"/>
        <v>0</v>
      </c>
      <c r="AM49" s="68">
        <f t="shared" si="15"/>
        <v>0</v>
      </c>
      <c r="AN49" s="54">
        <f t="shared" si="16"/>
        <v>0</v>
      </c>
      <c r="AO49" s="64">
        <f t="shared" si="17"/>
        <v>0</v>
      </c>
      <c r="AP49" s="64">
        <f t="shared" si="18"/>
        <v>0</v>
      </c>
      <c r="AQ49" s="65"/>
    </row>
    <row r="50" spans="1:43" ht="21" customHeight="1" x14ac:dyDescent="0.35">
      <c r="A50" s="63"/>
      <c r="B50" s="62"/>
      <c r="C50" s="63"/>
      <c r="D50" s="64"/>
      <c r="E50" s="65" t="s">
        <v>248</v>
      </c>
      <c r="F50" s="66">
        <v>2409005035</v>
      </c>
      <c r="G50" s="67">
        <v>243868</v>
      </c>
      <c r="H50" s="64">
        <v>10</v>
      </c>
      <c r="I50" s="64">
        <v>53</v>
      </c>
      <c r="J50" s="64">
        <f t="shared" si="0"/>
        <v>10</v>
      </c>
      <c r="K50" s="96">
        <v>10</v>
      </c>
      <c r="L50" s="96">
        <f t="shared" si="1"/>
        <v>530</v>
      </c>
      <c r="M50" s="143"/>
      <c r="N50" s="143">
        <f t="shared" si="2"/>
        <v>0</v>
      </c>
      <c r="O50" s="156"/>
      <c r="P50" s="156">
        <f t="shared" si="3"/>
        <v>0</v>
      </c>
      <c r="Q50" s="182"/>
      <c r="R50" s="182">
        <f t="shared" si="4"/>
        <v>0</v>
      </c>
      <c r="S50" s="207"/>
      <c r="T50" s="207">
        <f t="shared" si="5"/>
        <v>0</v>
      </c>
      <c r="U50" s="220"/>
      <c r="V50" s="220">
        <f t="shared" si="6"/>
        <v>0</v>
      </c>
      <c r="W50" s="228"/>
      <c r="X50" s="228">
        <f t="shared" si="7"/>
        <v>0</v>
      </c>
      <c r="Y50" s="240"/>
      <c r="Z50" s="240">
        <f t="shared" si="8"/>
        <v>0</v>
      </c>
      <c r="AA50" s="250"/>
      <c r="AB50" s="250">
        <f t="shared" si="9"/>
        <v>0</v>
      </c>
      <c r="AC50" s="264"/>
      <c r="AD50" s="264">
        <f t="shared" si="10"/>
        <v>0</v>
      </c>
      <c r="AE50" s="278"/>
      <c r="AF50" s="278">
        <f t="shared" si="11"/>
        <v>0</v>
      </c>
      <c r="AG50" s="292"/>
      <c r="AH50" s="292">
        <f t="shared" si="12"/>
        <v>0</v>
      </c>
      <c r="AI50" s="302"/>
      <c r="AJ50" s="302">
        <f t="shared" si="13"/>
        <v>0</v>
      </c>
      <c r="AK50" s="318"/>
      <c r="AL50" s="318">
        <f t="shared" si="14"/>
        <v>0</v>
      </c>
      <c r="AM50" s="68">
        <f t="shared" si="15"/>
        <v>10</v>
      </c>
      <c r="AN50" s="54">
        <f t="shared" si="16"/>
        <v>530</v>
      </c>
      <c r="AO50" s="64">
        <f t="shared" ref="AO50" si="37">J50-AM50</f>
        <v>0</v>
      </c>
      <c r="AP50" s="64">
        <f t="shared" ref="AP50" si="38">I50*AO50</f>
        <v>0</v>
      </c>
      <c r="AQ50" s="65"/>
    </row>
    <row r="51" spans="1:43" ht="21" customHeight="1" x14ac:dyDescent="0.35">
      <c r="A51" s="61">
        <v>23</v>
      </c>
      <c r="B51" s="62" t="s">
        <v>249</v>
      </c>
      <c r="C51" s="63" t="s">
        <v>31</v>
      </c>
      <c r="D51" s="64"/>
      <c r="E51" s="65"/>
      <c r="F51" s="66"/>
      <c r="G51" s="67"/>
      <c r="H51" s="64"/>
      <c r="I51" s="64">
        <v>379</v>
      </c>
      <c r="J51" s="64">
        <f t="shared" si="0"/>
        <v>0</v>
      </c>
      <c r="K51" s="96"/>
      <c r="L51" s="96">
        <f t="shared" si="1"/>
        <v>0</v>
      </c>
      <c r="M51" s="143"/>
      <c r="N51" s="143">
        <f t="shared" si="2"/>
        <v>0</v>
      </c>
      <c r="O51" s="156"/>
      <c r="P51" s="156">
        <f t="shared" si="3"/>
        <v>0</v>
      </c>
      <c r="Q51" s="182"/>
      <c r="R51" s="182">
        <f t="shared" si="4"/>
        <v>0</v>
      </c>
      <c r="S51" s="207"/>
      <c r="T51" s="207">
        <f t="shared" si="5"/>
        <v>0</v>
      </c>
      <c r="U51" s="220"/>
      <c r="V51" s="220">
        <f t="shared" si="6"/>
        <v>0</v>
      </c>
      <c r="W51" s="228"/>
      <c r="X51" s="228">
        <f t="shared" si="7"/>
        <v>0</v>
      </c>
      <c r="Y51" s="240"/>
      <c r="Z51" s="240">
        <f t="shared" si="8"/>
        <v>0</v>
      </c>
      <c r="AA51" s="250"/>
      <c r="AB51" s="250">
        <f t="shared" si="9"/>
        <v>0</v>
      </c>
      <c r="AC51" s="264"/>
      <c r="AD51" s="264">
        <f t="shared" si="10"/>
        <v>0</v>
      </c>
      <c r="AE51" s="278"/>
      <c r="AF51" s="278">
        <f t="shared" si="11"/>
        <v>0</v>
      </c>
      <c r="AG51" s="292"/>
      <c r="AH51" s="292">
        <f t="shared" si="12"/>
        <v>0</v>
      </c>
      <c r="AI51" s="302"/>
      <c r="AJ51" s="302">
        <f t="shared" si="13"/>
        <v>0</v>
      </c>
      <c r="AK51" s="318"/>
      <c r="AL51" s="318">
        <f t="shared" si="14"/>
        <v>0</v>
      </c>
      <c r="AM51" s="68">
        <f t="shared" si="15"/>
        <v>0</v>
      </c>
      <c r="AN51" s="54">
        <f t="shared" si="16"/>
        <v>0</v>
      </c>
      <c r="AO51" s="64">
        <f t="shared" si="17"/>
        <v>0</v>
      </c>
      <c r="AP51" s="64">
        <f t="shared" si="18"/>
        <v>0</v>
      </c>
      <c r="AQ51" s="65"/>
    </row>
    <row r="52" spans="1:43" ht="21" customHeight="1" x14ac:dyDescent="0.35">
      <c r="A52" s="63"/>
      <c r="B52" s="62"/>
      <c r="C52" s="63"/>
      <c r="D52" s="64">
        <v>0</v>
      </c>
      <c r="E52" s="65"/>
      <c r="F52" s="66"/>
      <c r="G52" s="67"/>
      <c r="H52" s="64"/>
      <c r="I52" s="64">
        <v>235</v>
      </c>
      <c r="J52" s="64">
        <f t="shared" si="0"/>
        <v>0</v>
      </c>
      <c r="K52" s="96"/>
      <c r="L52" s="96">
        <f t="shared" si="1"/>
        <v>0</v>
      </c>
      <c r="M52" s="143"/>
      <c r="N52" s="143">
        <f t="shared" si="2"/>
        <v>0</v>
      </c>
      <c r="O52" s="156"/>
      <c r="P52" s="156">
        <f t="shared" si="3"/>
        <v>0</v>
      </c>
      <c r="Q52" s="182"/>
      <c r="R52" s="182">
        <f t="shared" si="4"/>
        <v>0</v>
      </c>
      <c r="S52" s="207"/>
      <c r="T52" s="207">
        <f t="shared" si="5"/>
        <v>0</v>
      </c>
      <c r="U52" s="220"/>
      <c r="V52" s="220">
        <f t="shared" si="6"/>
        <v>0</v>
      </c>
      <c r="W52" s="228"/>
      <c r="X52" s="228">
        <f t="shared" si="7"/>
        <v>0</v>
      </c>
      <c r="Y52" s="240"/>
      <c r="Z52" s="240">
        <f t="shared" si="8"/>
        <v>0</v>
      </c>
      <c r="AA52" s="250"/>
      <c r="AB52" s="250">
        <f t="shared" si="9"/>
        <v>0</v>
      </c>
      <c r="AC52" s="264"/>
      <c r="AD52" s="264">
        <f t="shared" si="10"/>
        <v>0</v>
      </c>
      <c r="AE52" s="278"/>
      <c r="AF52" s="278">
        <f t="shared" si="11"/>
        <v>0</v>
      </c>
      <c r="AG52" s="292"/>
      <c r="AH52" s="292">
        <f t="shared" si="12"/>
        <v>0</v>
      </c>
      <c r="AI52" s="302"/>
      <c r="AJ52" s="302">
        <f t="shared" si="13"/>
        <v>0</v>
      </c>
      <c r="AK52" s="318"/>
      <c r="AL52" s="318">
        <f t="shared" si="14"/>
        <v>0</v>
      </c>
      <c r="AM52" s="68">
        <f t="shared" si="15"/>
        <v>0</v>
      </c>
      <c r="AN52" s="54">
        <f t="shared" si="16"/>
        <v>0</v>
      </c>
      <c r="AO52" s="64">
        <f t="shared" si="17"/>
        <v>0</v>
      </c>
      <c r="AP52" s="64">
        <f t="shared" si="18"/>
        <v>0</v>
      </c>
      <c r="AQ52" s="65"/>
    </row>
    <row r="53" spans="1:43" ht="21" customHeight="1" x14ac:dyDescent="0.35">
      <c r="A53" s="63"/>
      <c r="B53" s="62"/>
      <c r="C53" s="63"/>
      <c r="D53" s="64"/>
      <c r="E53" s="65" t="s">
        <v>248</v>
      </c>
      <c r="F53" s="66">
        <v>2409005035</v>
      </c>
      <c r="G53" s="67">
        <v>243868</v>
      </c>
      <c r="H53" s="64">
        <v>5</v>
      </c>
      <c r="I53" s="64">
        <v>289</v>
      </c>
      <c r="J53" s="64">
        <f t="shared" si="0"/>
        <v>5</v>
      </c>
      <c r="K53" s="96">
        <v>5</v>
      </c>
      <c r="L53" s="96">
        <f t="shared" si="1"/>
        <v>1445</v>
      </c>
      <c r="M53" s="143"/>
      <c r="N53" s="143">
        <f t="shared" si="2"/>
        <v>0</v>
      </c>
      <c r="O53" s="156"/>
      <c r="P53" s="156">
        <f t="shared" si="3"/>
        <v>0</v>
      </c>
      <c r="Q53" s="182"/>
      <c r="R53" s="182">
        <f t="shared" si="4"/>
        <v>0</v>
      </c>
      <c r="S53" s="207"/>
      <c r="T53" s="207">
        <f t="shared" si="5"/>
        <v>0</v>
      </c>
      <c r="U53" s="220"/>
      <c r="V53" s="220">
        <f t="shared" si="6"/>
        <v>0</v>
      </c>
      <c r="W53" s="228"/>
      <c r="X53" s="228">
        <f t="shared" si="7"/>
        <v>0</v>
      </c>
      <c r="Y53" s="240"/>
      <c r="Z53" s="240">
        <f t="shared" si="8"/>
        <v>0</v>
      </c>
      <c r="AA53" s="250"/>
      <c r="AB53" s="250">
        <f t="shared" si="9"/>
        <v>0</v>
      </c>
      <c r="AC53" s="264"/>
      <c r="AD53" s="264">
        <f t="shared" si="10"/>
        <v>0</v>
      </c>
      <c r="AE53" s="278"/>
      <c r="AF53" s="278">
        <f t="shared" si="11"/>
        <v>0</v>
      </c>
      <c r="AG53" s="292"/>
      <c r="AH53" s="292">
        <f t="shared" si="12"/>
        <v>0</v>
      </c>
      <c r="AI53" s="302"/>
      <c r="AJ53" s="302">
        <f t="shared" si="13"/>
        <v>0</v>
      </c>
      <c r="AK53" s="318"/>
      <c r="AL53" s="318">
        <f t="shared" si="14"/>
        <v>0</v>
      </c>
      <c r="AM53" s="68">
        <f t="shared" si="15"/>
        <v>5</v>
      </c>
      <c r="AN53" s="54">
        <f t="shared" si="16"/>
        <v>1445</v>
      </c>
      <c r="AO53" s="64">
        <f t="shared" ref="AO53" si="39">J53-AM53</f>
        <v>0</v>
      </c>
      <c r="AP53" s="64">
        <f t="shared" ref="AP53" si="40">I53*AO53</f>
        <v>0</v>
      </c>
      <c r="AQ53" s="65"/>
    </row>
    <row r="54" spans="1:43" ht="21" customHeight="1" x14ac:dyDescent="0.35">
      <c r="A54" s="61">
        <v>24</v>
      </c>
      <c r="B54" s="62" t="s">
        <v>250</v>
      </c>
      <c r="C54" s="63" t="s">
        <v>52</v>
      </c>
      <c r="D54" s="64"/>
      <c r="E54" s="65" t="s">
        <v>248</v>
      </c>
      <c r="F54" s="66">
        <v>2409005035</v>
      </c>
      <c r="G54" s="67">
        <v>243868</v>
      </c>
      <c r="H54" s="64">
        <v>8</v>
      </c>
      <c r="I54" s="64">
        <v>186</v>
      </c>
      <c r="J54" s="64">
        <f t="shared" si="0"/>
        <v>8</v>
      </c>
      <c r="K54" s="96">
        <v>8</v>
      </c>
      <c r="L54" s="96">
        <f t="shared" si="1"/>
        <v>1488</v>
      </c>
      <c r="M54" s="143"/>
      <c r="N54" s="143">
        <f t="shared" si="2"/>
        <v>0</v>
      </c>
      <c r="O54" s="156"/>
      <c r="P54" s="156">
        <f t="shared" si="3"/>
        <v>0</v>
      </c>
      <c r="Q54" s="182"/>
      <c r="R54" s="182">
        <f t="shared" si="4"/>
        <v>0</v>
      </c>
      <c r="S54" s="207"/>
      <c r="T54" s="207">
        <f t="shared" si="5"/>
        <v>0</v>
      </c>
      <c r="U54" s="220"/>
      <c r="V54" s="220">
        <f t="shared" si="6"/>
        <v>0</v>
      </c>
      <c r="W54" s="228"/>
      <c r="X54" s="228">
        <f t="shared" si="7"/>
        <v>0</v>
      </c>
      <c r="Y54" s="240"/>
      <c r="Z54" s="240">
        <f t="shared" si="8"/>
        <v>0</v>
      </c>
      <c r="AA54" s="250"/>
      <c r="AB54" s="250">
        <f t="shared" si="9"/>
        <v>0</v>
      </c>
      <c r="AC54" s="264"/>
      <c r="AD54" s="264">
        <f t="shared" si="10"/>
        <v>0</v>
      </c>
      <c r="AE54" s="278"/>
      <c r="AF54" s="278">
        <f t="shared" si="11"/>
        <v>0</v>
      </c>
      <c r="AG54" s="292"/>
      <c r="AH54" s="292">
        <f t="shared" si="12"/>
        <v>0</v>
      </c>
      <c r="AI54" s="302"/>
      <c r="AJ54" s="302">
        <f t="shared" si="13"/>
        <v>0</v>
      </c>
      <c r="AK54" s="318"/>
      <c r="AL54" s="318">
        <f t="shared" si="14"/>
        <v>0</v>
      </c>
      <c r="AM54" s="68">
        <f t="shared" si="15"/>
        <v>8</v>
      </c>
      <c r="AN54" s="54">
        <f t="shared" si="16"/>
        <v>1488</v>
      </c>
      <c r="AO54" s="64">
        <f t="shared" si="17"/>
        <v>0</v>
      </c>
      <c r="AP54" s="64">
        <f t="shared" si="18"/>
        <v>0</v>
      </c>
      <c r="AQ54" s="65"/>
    </row>
    <row r="55" spans="1:43" ht="21" customHeight="1" x14ac:dyDescent="0.35">
      <c r="A55" s="63"/>
      <c r="B55" s="62"/>
      <c r="C55" s="63"/>
      <c r="D55" s="64">
        <v>0</v>
      </c>
      <c r="E55" s="65" t="s">
        <v>320</v>
      </c>
      <c r="F55" s="66">
        <v>106091503370</v>
      </c>
      <c r="G55" s="67">
        <v>243868</v>
      </c>
      <c r="H55" s="64">
        <v>16</v>
      </c>
      <c r="I55" s="64">
        <v>125</v>
      </c>
      <c r="J55" s="64">
        <f t="shared" si="0"/>
        <v>16</v>
      </c>
      <c r="K55" s="96">
        <v>16</v>
      </c>
      <c r="L55" s="96">
        <f t="shared" si="1"/>
        <v>2000</v>
      </c>
      <c r="M55" s="143"/>
      <c r="N55" s="143">
        <f t="shared" si="2"/>
        <v>0</v>
      </c>
      <c r="O55" s="156"/>
      <c r="P55" s="156">
        <f t="shared" si="3"/>
        <v>0</v>
      </c>
      <c r="Q55" s="182"/>
      <c r="R55" s="182">
        <f t="shared" si="4"/>
        <v>0</v>
      </c>
      <c r="S55" s="207"/>
      <c r="T55" s="207">
        <f t="shared" si="5"/>
        <v>0</v>
      </c>
      <c r="U55" s="220"/>
      <c r="V55" s="220">
        <f t="shared" si="6"/>
        <v>0</v>
      </c>
      <c r="W55" s="228"/>
      <c r="X55" s="228">
        <f t="shared" si="7"/>
        <v>0</v>
      </c>
      <c r="Y55" s="240"/>
      <c r="Z55" s="240">
        <f t="shared" si="8"/>
        <v>0</v>
      </c>
      <c r="AA55" s="250"/>
      <c r="AB55" s="250">
        <f t="shared" si="9"/>
        <v>0</v>
      </c>
      <c r="AC55" s="264"/>
      <c r="AD55" s="264">
        <f t="shared" si="10"/>
        <v>0</v>
      </c>
      <c r="AE55" s="278"/>
      <c r="AF55" s="278">
        <f t="shared" si="11"/>
        <v>0</v>
      </c>
      <c r="AG55" s="292"/>
      <c r="AH55" s="292">
        <f t="shared" si="12"/>
        <v>0</v>
      </c>
      <c r="AI55" s="302"/>
      <c r="AJ55" s="302">
        <f t="shared" si="13"/>
        <v>0</v>
      </c>
      <c r="AK55" s="318"/>
      <c r="AL55" s="318">
        <f t="shared" si="14"/>
        <v>0</v>
      </c>
      <c r="AM55" s="68">
        <f t="shared" si="15"/>
        <v>16</v>
      </c>
      <c r="AN55" s="54">
        <f t="shared" si="16"/>
        <v>2000</v>
      </c>
      <c r="AO55" s="64">
        <f t="shared" si="17"/>
        <v>0</v>
      </c>
      <c r="AP55" s="64">
        <f t="shared" si="18"/>
        <v>0</v>
      </c>
      <c r="AQ55" s="65"/>
    </row>
    <row r="56" spans="1:43" ht="21" customHeight="1" x14ac:dyDescent="0.35">
      <c r="A56" s="61">
        <v>25</v>
      </c>
      <c r="B56" s="62" t="s">
        <v>251</v>
      </c>
      <c r="C56" s="63" t="s">
        <v>31</v>
      </c>
      <c r="D56" s="64"/>
      <c r="E56" s="65"/>
      <c r="F56" s="66"/>
      <c r="G56" s="67"/>
      <c r="H56" s="64"/>
      <c r="I56" s="64">
        <v>32</v>
      </c>
      <c r="J56" s="64">
        <f t="shared" si="0"/>
        <v>0</v>
      </c>
      <c r="K56" s="96"/>
      <c r="L56" s="96">
        <f t="shared" si="1"/>
        <v>0</v>
      </c>
      <c r="M56" s="143"/>
      <c r="N56" s="143">
        <f t="shared" si="2"/>
        <v>0</v>
      </c>
      <c r="O56" s="156"/>
      <c r="P56" s="156">
        <f t="shared" si="3"/>
        <v>0</v>
      </c>
      <c r="Q56" s="182"/>
      <c r="R56" s="182">
        <f t="shared" si="4"/>
        <v>0</v>
      </c>
      <c r="S56" s="207"/>
      <c r="T56" s="207">
        <f t="shared" si="5"/>
        <v>0</v>
      </c>
      <c r="U56" s="220"/>
      <c r="V56" s="220">
        <f t="shared" si="6"/>
        <v>0</v>
      </c>
      <c r="W56" s="228"/>
      <c r="X56" s="228">
        <f t="shared" si="7"/>
        <v>0</v>
      </c>
      <c r="Y56" s="240"/>
      <c r="Z56" s="240">
        <f t="shared" si="8"/>
        <v>0</v>
      </c>
      <c r="AA56" s="250"/>
      <c r="AB56" s="250">
        <f t="shared" si="9"/>
        <v>0</v>
      </c>
      <c r="AC56" s="264"/>
      <c r="AD56" s="264">
        <f t="shared" si="10"/>
        <v>0</v>
      </c>
      <c r="AE56" s="278"/>
      <c r="AF56" s="278">
        <f t="shared" si="11"/>
        <v>0</v>
      </c>
      <c r="AG56" s="292"/>
      <c r="AH56" s="292">
        <f t="shared" si="12"/>
        <v>0</v>
      </c>
      <c r="AI56" s="302"/>
      <c r="AJ56" s="302">
        <f t="shared" si="13"/>
        <v>0</v>
      </c>
      <c r="AK56" s="318"/>
      <c r="AL56" s="318">
        <f t="shared" si="14"/>
        <v>0</v>
      </c>
      <c r="AM56" s="68">
        <f t="shared" si="15"/>
        <v>0</v>
      </c>
      <c r="AN56" s="54">
        <f t="shared" si="16"/>
        <v>0</v>
      </c>
      <c r="AO56" s="64">
        <f t="shared" si="17"/>
        <v>0</v>
      </c>
      <c r="AP56" s="64">
        <f t="shared" si="18"/>
        <v>0</v>
      </c>
      <c r="AQ56" s="65"/>
    </row>
    <row r="57" spans="1:43" ht="21" customHeight="1" x14ac:dyDescent="0.35">
      <c r="A57" s="63"/>
      <c r="B57" s="62"/>
      <c r="C57" s="63"/>
      <c r="D57" s="64">
        <v>0</v>
      </c>
      <c r="E57" s="69"/>
      <c r="F57" s="66"/>
      <c r="G57" s="67"/>
      <c r="H57" s="64"/>
      <c r="I57" s="64">
        <v>63.33</v>
      </c>
      <c r="J57" s="64">
        <f t="shared" si="0"/>
        <v>0</v>
      </c>
      <c r="K57" s="96"/>
      <c r="L57" s="96">
        <f t="shared" si="1"/>
        <v>0</v>
      </c>
      <c r="M57" s="143"/>
      <c r="N57" s="143">
        <f t="shared" si="2"/>
        <v>0</v>
      </c>
      <c r="O57" s="156"/>
      <c r="P57" s="156">
        <f t="shared" si="3"/>
        <v>0</v>
      </c>
      <c r="Q57" s="182"/>
      <c r="R57" s="182">
        <f t="shared" si="4"/>
        <v>0</v>
      </c>
      <c r="S57" s="207"/>
      <c r="T57" s="207">
        <f t="shared" si="5"/>
        <v>0</v>
      </c>
      <c r="U57" s="220"/>
      <c r="V57" s="220">
        <f t="shared" si="6"/>
        <v>0</v>
      </c>
      <c r="W57" s="228"/>
      <c r="X57" s="228">
        <f t="shared" si="7"/>
        <v>0</v>
      </c>
      <c r="Y57" s="240"/>
      <c r="Z57" s="240">
        <f t="shared" si="8"/>
        <v>0</v>
      </c>
      <c r="AA57" s="250"/>
      <c r="AB57" s="250">
        <f t="shared" si="9"/>
        <v>0</v>
      </c>
      <c r="AC57" s="264"/>
      <c r="AD57" s="264">
        <f t="shared" si="10"/>
        <v>0</v>
      </c>
      <c r="AE57" s="278"/>
      <c r="AF57" s="278">
        <f t="shared" si="11"/>
        <v>0</v>
      </c>
      <c r="AG57" s="292"/>
      <c r="AH57" s="292">
        <f t="shared" si="12"/>
        <v>0</v>
      </c>
      <c r="AI57" s="302"/>
      <c r="AJ57" s="302">
        <f t="shared" si="13"/>
        <v>0</v>
      </c>
      <c r="AK57" s="318"/>
      <c r="AL57" s="318">
        <f t="shared" si="14"/>
        <v>0</v>
      </c>
      <c r="AM57" s="68">
        <f t="shared" si="15"/>
        <v>0</v>
      </c>
      <c r="AN57" s="54">
        <f t="shared" si="16"/>
        <v>0</v>
      </c>
      <c r="AO57" s="64">
        <f t="shared" si="17"/>
        <v>0</v>
      </c>
      <c r="AP57" s="64">
        <f t="shared" si="18"/>
        <v>0</v>
      </c>
      <c r="AQ57" s="65"/>
    </row>
    <row r="58" spans="1:43" ht="21" customHeight="1" x14ac:dyDescent="0.35">
      <c r="A58" s="63"/>
      <c r="B58" s="62"/>
      <c r="C58" s="63"/>
      <c r="D58" s="64"/>
      <c r="E58" s="65" t="s">
        <v>248</v>
      </c>
      <c r="F58" s="66">
        <v>2409005035</v>
      </c>
      <c r="G58" s="67">
        <v>243868</v>
      </c>
      <c r="H58" s="64">
        <v>60</v>
      </c>
      <c r="I58" s="64">
        <v>32</v>
      </c>
      <c r="J58" s="64">
        <f t="shared" si="0"/>
        <v>60</v>
      </c>
      <c r="K58" s="96">
        <v>60</v>
      </c>
      <c r="L58" s="96">
        <f t="shared" si="1"/>
        <v>1920</v>
      </c>
      <c r="M58" s="143"/>
      <c r="N58" s="143">
        <f t="shared" si="2"/>
        <v>0</v>
      </c>
      <c r="O58" s="156"/>
      <c r="P58" s="156">
        <f t="shared" si="3"/>
        <v>0</v>
      </c>
      <c r="Q58" s="182"/>
      <c r="R58" s="182">
        <f t="shared" si="4"/>
        <v>0</v>
      </c>
      <c r="S58" s="207"/>
      <c r="T58" s="207">
        <f t="shared" si="5"/>
        <v>0</v>
      </c>
      <c r="U58" s="220"/>
      <c r="V58" s="220">
        <f t="shared" si="6"/>
        <v>0</v>
      </c>
      <c r="W58" s="228"/>
      <c r="X58" s="228">
        <f t="shared" si="7"/>
        <v>0</v>
      </c>
      <c r="Y58" s="240"/>
      <c r="Z58" s="240">
        <f t="shared" si="8"/>
        <v>0</v>
      </c>
      <c r="AA58" s="250"/>
      <c r="AB58" s="250">
        <f t="shared" si="9"/>
        <v>0</v>
      </c>
      <c r="AC58" s="264"/>
      <c r="AD58" s="264">
        <f t="shared" si="10"/>
        <v>0</v>
      </c>
      <c r="AE58" s="278"/>
      <c r="AF58" s="278">
        <f t="shared" si="11"/>
        <v>0</v>
      </c>
      <c r="AG58" s="292"/>
      <c r="AH58" s="292">
        <f t="shared" si="12"/>
        <v>0</v>
      </c>
      <c r="AI58" s="302"/>
      <c r="AJ58" s="302">
        <f t="shared" si="13"/>
        <v>0</v>
      </c>
      <c r="AK58" s="318"/>
      <c r="AL58" s="318">
        <f t="shared" si="14"/>
        <v>0</v>
      </c>
      <c r="AM58" s="68">
        <f t="shared" si="15"/>
        <v>60</v>
      </c>
      <c r="AN58" s="54">
        <f t="shared" si="16"/>
        <v>1920</v>
      </c>
      <c r="AO58" s="64">
        <f t="shared" ref="AO58" si="41">J58-AM58</f>
        <v>0</v>
      </c>
      <c r="AP58" s="64">
        <f t="shared" ref="AP58" si="42">I58*AO58</f>
        <v>0</v>
      </c>
      <c r="AQ58" s="65"/>
    </row>
    <row r="59" spans="1:43" ht="21" customHeight="1" x14ac:dyDescent="0.35">
      <c r="A59" s="61">
        <v>26</v>
      </c>
      <c r="B59" s="62" t="s">
        <v>252</v>
      </c>
      <c r="C59" s="63" t="s">
        <v>31</v>
      </c>
      <c r="D59" s="64"/>
      <c r="E59" s="65"/>
      <c r="F59" s="66"/>
      <c r="G59" s="67"/>
      <c r="H59" s="64"/>
      <c r="I59" s="64">
        <v>37</v>
      </c>
      <c r="J59" s="64">
        <f t="shared" si="0"/>
        <v>0</v>
      </c>
      <c r="K59" s="96"/>
      <c r="L59" s="96">
        <f t="shared" si="1"/>
        <v>0</v>
      </c>
      <c r="M59" s="143"/>
      <c r="N59" s="143">
        <f t="shared" si="2"/>
        <v>0</v>
      </c>
      <c r="O59" s="156"/>
      <c r="P59" s="156">
        <f t="shared" si="3"/>
        <v>0</v>
      </c>
      <c r="Q59" s="182"/>
      <c r="R59" s="182">
        <f t="shared" si="4"/>
        <v>0</v>
      </c>
      <c r="S59" s="207"/>
      <c r="T59" s="207">
        <f t="shared" si="5"/>
        <v>0</v>
      </c>
      <c r="U59" s="220"/>
      <c r="V59" s="220">
        <f t="shared" si="6"/>
        <v>0</v>
      </c>
      <c r="W59" s="228"/>
      <c r="X59" s="228">
        <f t="shared" si="7"/>
        <v>0</v>
      </c>
      <c r="Y59" s="240"/>
      <c r="Z59" s="240">
        <f t="shared" si="8"/>
        <v>0</v>
      </c>
      <c r="AA59" s="250"/>
      <c r="AB59" s="250">
        <f t="shared" si="9"/>
        <v>0</v>
      </c>
      <c r="AC59" s="264"/>
      <c r="AD59" s="264">
        <f t="shared" si="10"/>
        <v>0</v>
      </c>
      <c r="AE59" s="278"/>
      <c r="AF59" s="278">
        <f t="shared" si="11"/>
        <v>0</v>
      </c>
      <c r="AG59" s="292"/>
      <c r="AH59" s="292">
        <f t="shared" si="12"/>
        <v>0</v>
      </c>
      <c r="AI59" s="302"/>
      <c r="AJ59" s="302">
        <f t="shared" si="13"/>
        <v>0</v>
      </c>
      <c r="AK59" s="318"/>
      <c r="AL59" s="318">
        <f t="shared" si="14"/>
        <v>0</v>
      </c>
      <c r="AM59" s="68">
        <f t="shared" si="15"/>
        <v>0</v>
      </c>
      <c r="AN59" s="54">
        <f t="shared" si="16"/>
        <v>0</v>
      </c>
      <c r="AO59" s="64">
        <f t="shared" si="17"/>
        <v>0</v>
      </c>
      <c r="AP59" s="64">
        <f t="shared" si="18"/>
        <v>0</v>
      </c>
      <c r="AQ59" s="65"/>
    </row>
    <row r="60" spans="1:43" ht="21" customHeight="1" x14ac:dyDescent="0.35">
      <c r="A60" s="63"/>
      <c r="B60" s="62"/>
      <c r="C60" s="63"/>
      <c r="D60" s="64">
        <v>0</v>
      </c>
      <c r="E60" s="69"/>
      <c r="F60" s="66"/>
      <c r="G60" s="67"/>
      <c r="H60" s="64"/>
      <c r="I60" s="64">
        <v>39</v>
      </c>
      <c r="J60" s="64">
        <f t="shared" si="0"/>
        <v>0</v>
      </c>
      <c r="K60" s="96"/>
      <c r="L60" s="96">
        <f t="shared" si="1"/>
        <v>0</v>
      </c>
      <c r="M60" s="143"/>
      <c r="N60" s="143">
        <f t="shared" si="2"/>
        <v>0</v>
      </c>
      <c r="O60" s="156"/>
      <c r="P60" s="156">
        <f t="shared" si="3"/>
        <v>0</v>
      </c>
      <c r="Q60" s="182"/>
      <c r="R60" s="182">
        <f t="shared" si="4"/>
        <v>0</v>
      </c>
      <c r="S60" s="207"/>
      <c r="T60" s="207">
        <f t="shared" si="5"/>
        <v>0</v>
      </c>
      <c r="U60" s="220"/>
      <c r="V60" s="220">
        <f t="shared" si="6"/>
        <v>0</v>
      </c>
      <c r="W60" s="228"/>
      <c r="X60" s="228">
        <f t="shared" si="7"/>
        <v>0</v>
      </c>
      <c r="Y60" s="240"/>
      <c r="Z60" s="240">
        <f t="shared" si="8"/>
        <v>0</v>
      </c>
      <c r="AA60" s="250"/>
      <c r="AB60" s="250">
        <f t="shared" si="9"/>
        <v>0</v>
      </c>
      <c r="AC60" s="264"/>
      <c r="AD60" s="264">
        <f t="shared" si="10"/>
        <v>0</v>
      </c>
      <c r="AE60" s="278"/>
      <c r="AF60" s="278">
        <f t="shared" si="11"/>
        <v>0</v>
      </c>
      <c r="AG60" s="292"/>
      <c r="AH60" s="292">
        <f t="shared" si="12"/>
        <v>0</v>
      </c>
      <c r="AI60" s="302"/>
      <c r="AJ60" s="302">
        <f t="shared" si="13"/>
        <v>0</v>
      </c>
      <c r="AK60" s="318"/>
      <c r="AL60" s="318">
        <f t="shared" si="14"/>
        <v>0</v>
      </c>
      <c r="AM60" s="68">
        <f t="shared" si="15"/>
        <v>0</v>
      </c>
      <c r="AN60" s="54">
        <f t="shared" si="16"/>
        <v>0</v>
      </c>
      <c r="AO60" s="64">
        <f t="shared" si="17"/>
        <v>0</v>
      </c>
      <c r="AP60" s="64">
        <f t="shared" si="18"/>
        <v>0</v>
      </c>
      <c r="AQ60" s="65"/>
    </row>
    <row r="61" spans="1:43" ht="21" customHeight="1" x14ac:dyDescent="0.35">
      <c r="A61" s="63"/>
      <c r="B61" s="62"/>
      <c r="C61" s="63"/>
      <c r="D61" s="64"/>
      <c r="E61" s="65" t="s">
        <v>248</v>
      </c>
      <c r="F61" s="66">
        <v>2409005035</v>
      </c>
      <c r="G61" s="67">
        <v>243868</v>
      </c>
      <c r="H61" s="64">
        <v>5</v>
      </c>
      <c r="I61" s="64">
        <v>39</v>
      </c>
      <c r="J61" s="64">
        <f t="shared" si="0"/>
        <v>5</v>
      </c>
      <c r="K61" s="96">
        <v>5</v>
      </c>
      <c r="L61" s="96">
        <f t="shared" si="1"/>
        <v>195</v>
      </c>
      <c r="M61" s="143"/>
      <c r="N61" s="143">
        <f t="shared" si="2"/>
        <v>0</v>
      </c>
      <c r="O61" s="156"/>
      <c r="P61" s="156">
        <f t="shared" si="3"/>
        <v>0</v>
      </c>
      <c r="Q61" s="182"/>
      <c r="R61" s="182">
        <f t="shared" si="4"/>
        <v>0</v>
      </c>
      <c r="S61" s="207"/>
      <c r="T61" s="207">
        <f t="shared" si="5"/>
        <v>0</v>
      </c>
      <c r="U61" s="220"/>
      <c r="V61" s="220">
        <f t="shared" si="6"/>
        <v>0</v>
      </c>
      <c r="W61" s="228"/>
      <c r="X61" s="228">
        <f t="shared" si="7"/>
        <v>0</v>
      </c>
      <c r="Y61" s="240"/>
      <c r="Z61" s="240">
        <f t="shared" si="8"/>
        <v>0</v>
      </c>
      <c r="AA61" s="250"/>
      <c r="AB61" s="250">
        <f t="shared" si="9"/>
        <v>0</v>
      </c>
      <c r="AC61" s="264"/>
      <c r="AD61" s="264">
        <f t="shared" si="10"/>
        <v>0</v>
      </c>
      <c r="AE61" s="278"/>
      <c r="AF61" s="278">
        <f t="shared" si="11"/>
        <v>0</v>
      </c>
      <c r="AG61" s="292"/>
      <c r="AH61" s="292">
        <f t="shared" si="12"/>
        <v>0</v>
      </c>
      <c r="AI61" s="302"/>
      <c r="AJ61" s="302">
        <f t="shared" si="13"/>
        <v>0</v>
      </c>
      <c r="AK61" s="318"/>
      <c r="AL61" s="318">
        <f t="shared" si="14"/>
        <v>0</v>
      </c>
      <c r="AM61" s="68">
        <f t="shared" si="15"/>
        <v>5</v>
      </c>
      <c r="AN61" s="54">
        <f t="shared" si="16"/>
        <v>195</v>
      </c>
      <c r="AO61" s="64">
        <f t="shared" ref="AO61" si="43">J61-AM61</f>
        <v>0</v>
      </c>
      <c r="AP61" s="64">
        <f t="shared" ref="AP61" si="44">I61*AO61</f>
        <v>0</v>
      </c>
      <c r="AQ61" s="65"/>
    </row>
    <row r="62" spans="1:43" ht="21" customHeight="1" x14ac:dyDescent="0.35">
      <c r="A62" s="61">
        <v>27</v>
      </c>
      <c r="B62" s="62" t="s">
        <v>253</v>
      </c>
      <c r="C62" s="63" t="s">
        <v>223</v>
      </c>
      <c r="D62" s="64"/>
      <c r="E62" s="65"/>
      <c r="F62" s="66"/>
      <c r="G62" s="67"/>
      <c r="H62" s="64"/>
      <c r="I62" s="64">
        <v>26</v>
      </c>
      <c r="J62" s="64">
        <f t="shared" si="0"/>
        <v>0</v>
      </c>
      <c r="K62" s="96"/>
      <c r="L62" s="96">
        <f t="shared" si="1"/>
        <v>0</v>
      </c>
      <c r="M62" s="143"/>
      <c r="N62" s="143">
        <f t="shared" si="2"/>
        <v>0</v>
      </c>
      <c r="O62" s="156"/>
      <c r="P62" s="156">
        <f t="shared" si="3"/>
        <v>0</v>
      </c>
      <c r="Q62" s="182"/>
      <c r="R62" s="182">
        <f t="shared" si="4"/>
        <v>0</v>
      </c>
      <c r="S62" s="207"/>
      <c r="T62" s="207">
        <f t="shared" si="5"/>
        <v>0</v>
      </c>
      <c r="U62" s="220"/>
      <c r="V62" s="220">
        <f t="shared" si="6"/>
        <v>0</v>
      </c>
      <c r="W62" s="228"/>
      <c r="X62" s="228">
        <f t="shared" si="7"/>
        <v>0</v>
      </c>
      <c r="Y62" s="240"/>
      <c r="Z62" s="240">
        <f t="shared" si="8"/>
        <v>0</v>
      </c>
      <c r="AA62" s="250"/>
      <c r="AB62" s="250">
        <f t="shared" si="9"/>
        <v>0</v>
      </c>
      <c r="AC62" s="264"/>
      <c r="AD62" s="264">
        <f t="shared" si="10"/>
        <v>0</v>
      </c>
      <c r="AE62" s="278"/>
      <c r="AF62" s="278">
        <f t="shared" si="11"/>
        <v>0</v>
      </c>
      <c r="AG62" s="292"/>
      <c r="AH62" s="292">
        <f t="shared" si="12"/>
        <v>0</v>
      </c>
      <c r="AI62" s="302"/>
      <c r="AJ62" s="302">
        <f t="shared" si="13"/>
        <v>0</v>
      </c>
      <c r="AK62" s="318"/>
      <c r="AL62" s="318">
        <f t="shared" si="14"/>
        <v>0</v>
      </c>
      <c r="AM62" s="68">
        <f t="shared" si="15"/>
        <v>0</v>
      </c>
      <c r="AN62" s="54">
        <f t="shared" si="16"/>
        <v>0</v>
      </c>
      <c r="AO62" s="64">
        <f t="shared" si="17"/>
        <v>0</v>
      </c>
      <c r="AP62" s="64">
        <f t="shared" si="18"/>
        <v>0</v>
      </c>
      <c r="AQ62" s="65"/>
    </row>
    <row r="63" spans="1:43" ht="21" customHeight="1" x14ac:dyDescent="0.35">
      <c r="A63" s="63"/>
      <c r="B63" s="62"/>
      <c r="C63" s="63"/>
      <c r="D63" s="64">
        <v>0</v>
      </c>
      <c r="E63" s="69"/>
      <c r="F63" s="66"/>
      <c r="G63" s="67"/>
      <c r="H63" s="64"/>
      <c r="I63" s="64">
        <v>20.75</v>
      </c>
      <c r="J63" s="64">
        <f t="shared" si="0"/>
        <v>0</v>
      </c>
      <c r="K63" s="96"/>
      <c r="L63" s="96">
        <f t="shared" si="1"/>
        <v>0</v>
      </c>
      <c r="M63" s="143"/>
      <c r="N63" s="143">
        <f t="shared" si="2"/>
        <v>0</v>
      </c>
      <c r="O63" s="156"/>
      <c r="P63" s="156">
        <f t="shared" si="3"/>
        <v>0</v>
      </c>
      <c r="Q63" s="182"/>
      <c r="R63" s="182">
        <f t="shared" si="4"/>
        <v>0</v>
      </c>
      <c r="S63" s="207"/>
      <c r="T63" s="207">
        <f t="shared" si="5"/>
        <v>0</v>
      </c>
      <c r="U63" s="220"/>
      <c r="V63" s="220">
        <f t="shared" si="6"/>
        <v>0</v>
      </c>
      <c r="W63" s="228"/>
      <c r="X63" s="228">
        <f t="shared" si="7"/>
        <v>0</v>
      </c>
      <c r="Y63" s="240"/>
      <c r="Z63" s="240">
        <f t="shared" si="8"/>
        <v>0</v>
      </c>
      <c r="AA63" s="250"/>
      <c r="AB63" s="250">
        <f t="shared" si="9"/>
        <v>0</v>
      </c>
      <c r="AC63" s="264"/>
      <c r="AD63" s="264">
        <f t="shared" si="10"/>
        <v>0</v>
      </c>
      <c r="AE63" s="278"/>
      <c r="AF63" s="278">
        <f t="shared" si="11"/>
        <v>0</v>
      </c>
      <c r="AG63" s="292"/>
      <c r="AH63" s="292">
        <f t="shared" si="12"/>
        <v>0</v>
      </c>
      <c r="AI63" s="302"/>
      <c r="AJ63" s="302">
        <f t="shared" si="13"/>
        <v>0</v>
      </c>
      <c r="AK63" s="318"/>
      <c r="AL63" s="318">
        <f t="shared" si="14"/>
        <v>0</v>
      </c>
      <c r="AM63" s="68">
        <f t="shared" si="15"/>
        <v>0</v>
      </c>
      <c r="AN63" s="54">
        <f t="shared" si="16"/>
        <v>0</v>
      </c>
      <c r="AO63" s="64">
        <f t="shared" si="17"/>
        <v>0</v>
      </c>
      <c r="AP63" s="64">
        <f t="shared" si="18"/>
        <v>0</v>
      </c>
      <c r="AQ63" s="65"/>
    </row>
    <row r="64" spans="1:43" ht="21" customHeight="1" x14ac:dyDescent="0.35">
      <c r="A64" s="63"/>
      <c r="B64" s="62"/>
      <c r="C64" s="63"/>
      <c r="D64" s="64"/>
      <c r="E64" s="65" t="s">
        <v>248</v>
      </c>
      <c r="F64" s="66">
        <v>2409005035</v>
      </c>
      <c r="G64" s="67">
        <v>243868</v>
      </c>
      <c r="H64" s="64">
        <v>48</v>
      </c>
      <c r="I64" s="64">
        <v>20.75</v>
      </c>
      <c r="J64" s="64">
        <f t="shared" si="0"/>
        <v>48</v>
      </c>
      <c r="K64" s="96">
        <v>48</v>
      </c>
      <c r="L64" s="96">
        <f t="shared" si="1"/>
        <v>996</v>
      </c>
      <c r="M64" s="143"/>
      <c r="N64" s="143">
        <f t="shared" si="2"/>
        <v>0</v>
      </c>
      <c r="O64" s="156"/>
      <c r="P64" s="156">
        <f t="shared" si="3"/>
        <v>0</v>
      </c>
      <c r="Q64" s="182"/>
      <c r="R64" s="182">
        <f t="shared" si="4"/>
        <v>0</v>
      </c>
      <c r="S64" s="207"/>
      <c r="T64" s="207">
        <f t="shared" si="5"/>
        <v>0</v>
      </c>
      <c r="U64" s="220"/>
      <c r="V64" s="220">
        <f t="shared" si="6"/>
        <v>0</v>
      </c>
      <c r="W64" s="228"/>
      <c r="X64" s="228">
        <f t="shared" si="7"/>
        <v>0</v>
      </c>
      <c r="Y64" s="240"/>
      <c r="Z64" s="240">
        <f t="shared" si="8"/>
        <v>0</v>
      </c>
      <c r="AA64" s="250"/>
      <c r="AB64" s="250">
        <f t="shared" si="9"/>
        <v>0</v>
      </c>
      <c r="AC64" s="264"/>
      <c r="AD64" s="264">
        <f t="shared" si="10"/>
        <v>0</v>
      </c>
      <c r="AE64" s="278"/>
      <c r="AF64" s="278">
        <f t="shared" si="11"/>
        <v>0</v>
      </c>
      <c r="AG64" s="292"/>
      <c r="AH64" s="292">
        <f t="shared" si="12"/>
        <v>0</v>
      </c>
      <c r="AI64" s="302"/>
      <c r="AJ64" s="302">
        <f t="shared" si="13"/>
        <v>0</v>
      </c>
      <c r="AK64" s="318"/>
      <c r="AL64" s="318">
        <f t="shared" si="14"/>
        <v>0</v>
      </c>
      <c r="AM64" s="68">
        <f t="shared" si="15"/>
        <v>48</v>
      </c>
      <c r="AN64" s="54">
        <f t="shared" si="16"/>
        <v>996</v>
      </c>
      <c r="AO64" s="64">
        <f t="shared" ref="AO64" si="45">J64-AM64</f>
        <v>0</v>
      </c>
      <c r="AP64" s="64">
        <f t="shared" ref="AP64" si="46">I64*AO64</f>
        <v>0</v>
      </c>
      <c r="AQ64" s="65"/>
    </row>
    <row r="65" spans="1:43" ht="21" customHeight="1" x14ac:dyDescent="0.35">
      <c r="A65" s="61">
        <v>28</v>
      </c>
      <c r="B65" s="62" t="s">
        <v>254</v>
      </c>
      <c r="C65" s="63" t="s">
        <v>44</v>
      </c>
      <c r="D65" s="64"/>
      <c r="E65" s="65"/>
      <c r="F65" s="66"/>
      <c r="G65" s="67"/>
      <c r="H65" s="64"/>
      <c r="I65" s="64">
        <v>45</v>
      </c>
      <c r="J65" s="64">
        <f t="shared" si="0"/>
        <v>0</v>
      </c>
      <c r="K65" s="96"/>
      <c r="L65" s="96">
        <f t="shared" si="1"/>
        <v>0</v>
      </c>
      <c r="M65" s="143"/>
      <c r="N65" s="143">
        <f t="shared" si="2"/>
        <v>0</v>
      </c>
      <c r="O65" s="156"/>
      <c r="P65" s="156">
        <f t="shared" si="3"/>
        <v>0</v>
      </c>
      <c r="Q65" s="182"/>
      <c r="R65" s="182">
        <f t="shared" si="4"/>
        <v>0</v>
      </c>
      <c r="S65" s="207"/>
      <c r="T65" s="207">
        <f t="shared" si="5"/>
        <v>0</v>
      </c>
      <c r="U65" s="220"/>
      <c r="V65" s="220">
        <f t="shared" si="6"/>
        <v>0</v>
      </c>
      <c r="W65" s="228"/>
      <c r="X65" s="228">
        <f t="shared" si="7"/>
        <v>0</v>
      </c>
      <c r="Y65" s="240"/>
      <c r="Z65" s="240">
        <f t="shared" si="8"/>
        <v>0</v>
      </c>
      <c r="AA65" s="250"/>
      <c r="AB65" s="250">
        <f t="shared" si="9"/>
        <v>0</v>
      </c>
      <c r="AC65" s="264"/>
      <c r="AD65" s="264">
        <f t="shared" si="10"/>
        <v>0</v>
      </c>
      <c r="AE65" s="278"/>
      <c r="AF65" s="278">
        <f t="shared" si="11"/>
        <v>0</v>
      </c>
      <c r="AG65" s="292"/>
      <c r="AH65" s="292">
        <f t="shared" si="12"/>
        <v>0</v>
      </c>
      <c r="AI65" s="302"/>
      <c r="AJ65" s="302">
        <f t="shared" si="13"/>
        <v>0</v>
      </c>
      <c r="AK65" s="318"/>
      <c r="AL65" s="318">
        <f t="shared" si="14"/>
        <v>0</v>
      </c>
      <c r="AM65" s="68">
        <f t="shared" si="15"/>
        <v>0</v>
      </c>
      <c r="AN65" s="54">
        <f t="shared" si="16"/>
        <v>0</v>
      </c>
      <c r="AO65" s="64">
        <f t="shared" si="17"/>
        <v>0</v>
      </c>
      <c r="AP65" s="64">
        <f t="shared" si="18"/>
        <v>0</v>
      </c>
      <c r="AQ65" s="65"/>
    </row>
    <row r="66" spans="1:43" ht="21" customHeight="1" x14ac:dyDescent="0.35">
      <c r="A66" s="63"/>
      <c r="B66" s="62"/>
      <c r="C66" s="63"/>
      <c r="D66" s="64">
        <v>0</v>
      </c>
      <c r="E66" s="69"/>
      <c r="F66" s="66"/>
      <c r="G66" s="67"/>
      <c r="H66" s="64"/>
      <c r="I66" s="64">
        <v>45</v>
      </c>
      <c r="J66" s="64">
        <f t="shared" si="0"/>
        <v>0</v>
      </c>
      <c r="K66" s="96"/>
      <c r="L66" s="96">
        <f t="shared" si="1"/>
        <v>0</v>
      </c>
      <c r="M66" s="143"/>
      <c r="N66" s="143">
        <f t="shared" si="2"/>
        <v>0</v>
      </c>
      <c r="O66" s="156"/>
      <c r="P66" s="156">
        <f t="shared" si="3"/>
        <v>0</v>
      </c>
      <c r="Q66" s="182"/>
      <c r="R66" s="182">
        <f t="shared" si="4"/>
        <v>0</v>
      </c>
      <c r="S66" s="207"/>
      <c r="T66" s="207">
        <f t="shared" si="5"/>
        <v>0</v>
      </c>
      <c r="U66" s="220"/>
      <c r="V66" s="220">
        <f t="shared" si="6"/>
        <v>0</v>
      </c>
      <c r="W66" s="228"/>
      <c r="X66" s="228">
        <f t="shared" si="7"/>
        <v>0</v>
      </c>
      <c r="Y66" s="240"/>
      <c r="Z66" s="240">
        <f t="shared" si="8"/>
        <v>0</v>
      </c>
      <c r="AA66" s="250"/>
      <c r="AB66" s="250">
        <f t="shared" si="9"/>
        <v>0</v>
      </c>
      <c r="AC66" s="264"/>
      <c r="AD66" s="264">
        <f t="shared" si="10"/>
        <v>0</v>
      </c>
      <c r="AE66" s="278"/>
      <c r="AF66" s="278">
        <f t="shared" si="11"/>
        <v>0</v>
      </c>
      <c r="AG66" s="292"/>
      <c r="AH66" s="292">
        <f t="shared" si="12"/>
        <v>0</v>
      </c>
      <c r="AI66" s="302"/>
      <c r="AJ66" s="302">
        <f t="shared" si="13"/>
        <v>0</v>
      </c>
      <c r="AK66" s="318"/>
      <c r="AL66" s="318">
        <f t="shared" si="14"/>
        <v>0</v>
      </c>
      <c r="AM66" s="68">
        <f t="shared" si="15"/>
        <v>0</v>
      </c>
      <c r="AN66" s="54">
        <f t="shared" si="16"/>
        <v>0</v>
      </c>
      <c r="AO66" s="64">
        <f t="shared" si="17"/>
        <v>0</v>
      </c>
      <c r="AP66" s="64">
        <f t="shared" si="18"/>
        <v>0</v>
      </c>
      <c r="AQ66" s="65"/>
    </row>
    <row r="67" spans="1:43" ht="21" customHeight="1" x14ac:dyDescent="0.35">
      <c r="A67" s="61">
        <v>29</v>
      </c>
      <c r="B67" s="62" t="s">
        <v>297</v>
      </c>
      <c r="C67" s="63" t="s">
        <v>238</v>
      </c>
      <c r="D67" s="64"/>
      <c r="E67" s="65"/>
      <c r="F67" s="66"/>
      <c r="G67" s="67"/>
      <c r="H67" s="64"/>
      <c r="I67" s="64">
        <v>159</v>
      </c>
      <c r="J67" s="64">
        <f t="shared" si="0"/>
        <v>0</v>
      </c>
      <c r="K67" s="96"/>
      <c r="L67" s="96">
        <f t="shared" si="1"/>
        <v>0</v>
      </c>
      <c r="M67" s="143"/>
      <c r="N67" s="143">
        <f t="shared" si="2"/>
        <v>0</v>
      </c>
      <c r="O67" s="156"/>
      <c r="P67" s="156">
        <f t="shared" si="3"/>
        <v>0</v>
      </c>
      <c r="Q67" s="182"/>
      <c r="R67" s="182">
        <f t="shared" si="4"/>
        <v>0</v>
      </c>
      <c r="S67" s="207"/>
      <c r="T67" s="207">
        <f t="shared" si="5"/>
        <v>0</v>
      </c>
      <c r="U67" s="220"/>
      <c r="V67" s="220">
        <f t="shared" si="6"/>
        <v>0</v>
      </c>
      <c r="W67" s="228"/>
      <c r="X67" s="228">
        <f t="shared" si="7"/>
        <v>0</v>
      </c>
      <c r="Y67" s="240"/>
      <c r="Z67" s="240">
        <f t="shared" si="8"/>
        <v>0</v>
      </c>
      <c r="AA67" s="250"/>
      <c r="AB67" s="250">
        <f t="shared" si="9"/>
        <v>0</v>
      </c>
      <c r="AC67" s="264"/>
      <c r="AD67" s="264">
        <f t="shared" si="10"/>
        <v>0</v>
      </c>
      <c r="AE67" s="278"/>
      <c r="AF67" s="278">
        <f t="shared" si="11"/>
        <v>0</v>
      </c>
      <c r="AG67" s="292"/>
      <c r="AH67" s="292">
        <f t="shared" si="12"/>
        <v>0</v>
      </c>
      <c r="AI67" s="302"/>
      <c r="AJ67" s="302">
        <f t="shared" si="13"/>
        <v>0</v>
      </c>
      <c r="AK67" s="318"/>
      <c r="AL67" s="318">
        <f t="shared" si="14"/>
        <v>0</v>
      </c>
      <c r="AM67" s="68">
        <f t="shared" si="15"/>
        <v>0</v>
      </c>
      <c r="AN67" s="54">
        <f t="shared" si="16"/>
        <v>0</v>
      </c>
      <c r="AO67" s="64">
        <f t="shared" si="17"/>
        <v>0</v>
      </c>
      <c r="AP67" s="64">
        <f t="shared" si="18"/>
        <v>0</v>
      </c>
      <c r="AQ67" s="65"/>
    </row>
    <row r="68" spans="1:43" ht="21" customHeight="1" x14ac:dyDescent="0.35">
      <c r="A68" s="61"/>
      <c r="B68" s="62"/>
      <c r="C68" s="63"/>
      <c r="D68" s="64"/>
      <c r="E68" s="65"/>
      <c r="F68" s="66"/>
      <c r="G68" s="67"/>
      <c r="H68" s="64"/>
      <c r="I68" s="64">
        <v>145</v>
      </c>
      <c r="J68" s="64">
        <f t="shared" si="0"/>
        <v>0</v>
      </c>
      <c r="K68" s="96"/>
      <c r="L68" s="96">
        <f t="shared" si="1"/>
        <v>0</v>
      </c>
      <c r="M68" s="143"/>
      <c r="N68" s="143">
        <f t="shared" si="2"/>
        <v>0</v>
      </c>
      <c r="O68" s="156"/>
      <c r="P68" s="156">
        <f t="shared" si="3"/>
        <v>0</v>
      </c>
      <c r="Q68" s="182"/>
      <c r="R68" s="182">
        <f t="shared" si="4"/>
        <v>0</v>
      </c>
      <c r="S68" s="207"/>
      <c r="T68" s="207">
        <f t="shared" si="5"/>
        <v>0</v>
      </c>
      <c r="U68" s="220"/>
      <c r="V68" s="220">
        <f t="shared" si="6"/>
        <v>0</v>
      </c>
      <c r="W68" s="228"/>
      <c r="X68" s="228">
        <f t="shared" si="7"/>
        <v>0</v>
      </c>
      <c r="Y68" s="240"/>
      <c r="Z68" s="240">
        <f t="shared" si="8"/>
        <v>0</v>
      </c>
      <c r="AA68" s="250"/>
      <c r="AB68" s="250">
        <f t="shared" si="9"/>
        <v>0</v>
      </c>
      <c r="AC68" s="264"/>
      <c r="AD68" s="264">
        <f t="shared" si="10"/>
        <v>0</v>
      </c>
      <c r="AE68" s="278"/>
      <c r="AF68" s="278">
        <f t="shared" si="11"/>
        <v>0</v>
      </c>
      <c r="AG68" s="292"/>
      <c r="AH68" s="292">
        <f t="shared" si="12"/>
        <v>0</v>
      </c>
      <c r="AI68" s="302"/>
      <c r="AJ68" s="302">
        <f t="shared" si="13"/>
        <v>0</v>
      </c>
      <c r="AK68" s="318"/>
      <c r="AL68" s="318">
        <f t="shared" si="14"/>
        <v>0</v>
      </c>
      <c r="AM68" s="68">
        <f t="shared" si="15"/>
        <v>0</v>
      </c>
      <c r="AN68" s="54">
        <f t="shared" si="16"/>
        <v>0</v>
      </c>
      <c r="AO68" s="64">
        <f t="shared" si="17"/>
        <v>0</v>
      </c>
      <c r="AP68" s="64">
        <f t="shared" si="18"/>
        <v>0</v>
      </c>
      <c r="AQ68" s="65"/>
    </row>
    <row r="69" spans="1:43" ht="21" customHeight="1" x14ac:dyDescent="0.35">
      <c r="A69" s="61">
        <v>30</v>
      </c>
      <c r="B69" s="62" t="s">
        <v>255</v>
      </c>
      <c r="C69" s="63" t="s">
        <v>31</v>
      </c>
      <c r="D69" s="64"/>
      <c r="E69" s="65"/>
      <c r="F69" s="66"/>
      <c r="G69" s="67"/>
      <c r="H69" s="64"/>
      <c r="I69" s="64">
        <v>135</v>
      </c>
      <c r="J69" s="64">
        <f t="shared" si="0"/>
        <v>0</v>
      </c>
      <c r="K69" s="96"/>
      <c r="L69" s="96">
        <f t="shared" si="1"/>
        <v>0</v>
      </c>
      <c r="M69" s="143"/>
      <c r="N69" s="143">
        <f t="shared" si="2"/>
        <v>0</v>
      </c>
      <c r="O69" s="156"/>
      <c r="P69" s="156">
        <f t="shared" si="3"/>
        <v>0</v>
      </c>
      <c r="Q69" s="182"/>
      <c r="R69" s="182">
        <f t="shared" si="4"/>
        <v>0</v>
      </c>
      <c r="S69" s="207"/>
      <c r="T69" s="207">
        <f t="shared" si="5"/>
        <v>0</v>
      </c>
      <c r="U69" s="220"/>
      <c r="V69" s="220">
        <f t="shared" si="6"/>
        <v>0</v>
      </c>
      <c r="W69" s="228"/>
      <c r="X69" s="228">
        <f t="shared" si="7"/>
        <v>0</v>
      </c>
      <c r="Y69" s="240"/>
      <c r="Z69" s="240">
        <f t="shared" si="8"/>
        <v>0</v>
      </c>
      <c r="AA69" s="250"/>
      <c r="AB69" s="250">
        <f t="shared" si="9"/>
        <v>0</v>
      </c>
      <c r="AC69" s="264"/>
      <c r="AD69" s="264">
        <f t="shared" si="10"/>
        <v>0</v>
      </c>
      <c r="AE69" s="278"/>
      <c r="AF69" s="278">
        <f t="shared" si="11"/>
        <v>0</v>
      </c>
      <c r="AG69" s="292"/>
      <c r="AH69" s="292">
        <f t="shared" si="12"/>
        <v>0</v>
      </c>
      <c r="AI69" s="302"/>
      <c r="AJ69" s="302">
        <f t="shared" si="13"/>
        <v>0</v>
      </c>
      <c r="AK69" s="318"/>
      <c r="AL69" s="318">
        <f t="shared" si="14"/>
        <v>0</v>
      </c>
      <c r="AM69" s="68">
        <f t="shared" si="15"/>
        <v>0</v>
      </c>
      <c r="AN69" s="54">
        <f t="shared" si="16"/>
        <v>0</v>
      </c>
      <c r="AO69" s="64">
        <f t="shared" si="17"/>
        <v>0</v>
      </c>
      <c r="AP69" s="64">
        <f t="shared" si="18"/>
        <v>0</v>
      </c>
      <c r="AQ69" s="65"/>
    </row>
    <row r="70" spans="1:43" ht="21" customHeight="1" x14ac:dyDescent="0.35">
      <c r="A70" s="61"/>
      <c r="B70" s="62"/>
      <c r="C70" s="63"/>
      <c r="D70" s="64"/>
      <c r="E70" s="65" t="s">
        <v>248</v>
      </c>
      <c r="F70" s="66">
        <v>2409005035</v>
      </c>
      <c r="G70" s="67">
        <v>243868</v>
      </c>
      <c r="H70" s="64">
        <v>5</v>
      </c>
      <c r="I70" s="64">
        <v>135</v>
      </c>
      <c r="J70" s="64">
        <f t="shared" si="0"/>
        <v>5</v>
      </c>
      <c r="K70" s="96">
        <v>5</v>
      </c>
      <c r="L70" s="96">
        <f t="shared" si="1"/>
        <v>675</v>
      </c>
      <c r="M70" s="143"/>
      <c r="N70" s="143">
        <f t="shared" si="2"/>
        <v>0</v>
      </c>
      <c r="O70" s="156"/>
      <c r="P70" s="156">
        <f t="shared" si="3"/>
        <v>0</v>
      </c>
      <c r="Q70" s="182"/>
      <c r="R70" s="182">
        <f t="shared" si="4"/>
        <v>0</v>
      </c>
      <c r="S70" s="207"/>
      <c r="T70" s="207">
        <f t="shared" si="5"/>
        <v>0</v>
      </c>
      <c r="U70" s="220"/>
      <c r="V70" s="220">
        <f t="shared" si="6"/>
        <v>0</v>
      </c>
      <c r="W70" s="228"/>
      <c r="X70" s="228">
        <f t="shared" si="7"/>
        <v>0</v>
      </c>
      <c r="Y70" s="240"/>
      <c r="Z70" s="240">
        <f t="shared" si="8"/>
        <v>0</v>
      </c>
      <c r="AA70" s="250"/>
      <c r="AB70" s="250">
        <f t="shared" si="9"/>
        <v>0</v>
      </c>
      <c r="AC70" s="264"/>
      <c r="AD70" s="264">
        <f t="shared" si="10"/>
        <v>0</v>
      </c>
      <c r="AE70" s="278"/>
      <c r="AF70" s="278">
        <f t="shared" si="11"/>
        <v>0</v>
      </c>
      <c r="AG70" s="292"/>
      <c r="AH70" s="292">
        <f t="shared" si="12"/>
        <v>0</v>
      </c>
      <c r="AI70" s="302"/>
      <c r="AJ70" s="302">
        <f t="shared" si="13"/>
        <v>0</v>
      </c>
      <c r="AK70" s="318"/>
      <c r="AL70" s="318">
        <f t="shared" si="14"/>
        <v>0</v>
      </c>
      <c r="AM70" s="68">
        <f t="shared" si="15"/>
        <v>5</v>
      </c>
      <c r="AN70" s="54">
        <f t="shared" si="16"/>
        <v>675</v>
      </c>
      <c r="AO70" s="64">
        <f t="shared" ref="AO70" si="47">J70-AM70</f>
        <v>0</v>
      </c>
      <c r="AP70" s="64">
        <f t="shared" ref="AP70" si="48">I70*AO70</f>
        <v>0</v>
      </c>
      <c r="AQ70" s="65"/>
    </row>
    <row r="71" spans="1:43" ht="21" customHeight="1" x14ac:dyDescent="0.35">
      <c r="A71" s="61">
        <v>31</v>
      </c>
      <c r="B71" s="62" t="s">
        <v>298</v>
      </c>
      <c r="C71" s="63" t="s">
        <v>31</v>
      </c>
      <c r="D71" s="64"/>
      <c r="E71" s="65"/>
      <c r="F71" s="66"/>
      <c r="G71" s="67"/>
      <c r="H71" s="64"/>
      <c r="I71" s="64">
        <v>205</v>
      </c>
      <c r="J71" s="64">
        <f t="shared" si="0"/>
        <v>0</v>
      </c>
      <c r="K71" s="96"/>
      <c r="L71" s="96">
        <f t="shared" si="1"/>
        <v>0</v>
      </c>
      <c r="M71" s="143"/>
      <c r="N71" s="143">
        <f t="shared" si="2"/>
        <v>0</v>
      </c>
      <c r="O71" s="156"/>
      <c r="P71" s="156">
        <f t="shared" si="3"/>
        <v>0</v>
      </c>
      <c r="Q71" s="182"/>
      <c r="R71" s="182">
        <f t="shared" si="4"/>
        <v>0</v>
      </c>
      <c r="S71" s="207"/>
      <c r="T71" s="207">
        <f t="shared" si="5"/>
        <v>0</v>
      </c>
      <c r="U71" s="220"/>
      <c r="V71" s="220">
        <f t="shared" si="6"/>
        <v>0</v>
      </c>
      <c r="W71" s="228"/>
      <c r="X71" s="228">
        <f t="shared" si="7"/>
        <v>0</v>
      </c>
      <c r="Y71" s="240"/>
      <c r="Z71" s="240">
        <f t="shared" si="8"/>
        <v>0</v>
      </c>
      <c r="AA71" s="250"/>
      <c r="AB71" s="250">
        <f t="shared" si="9"/>
        <v>0</v>
      </c>
      <c r="AC71" s="264"/>
      <c r="AD71" s="264">
        <f t="shared" si="10"/>
        <v>0</v>
      </c>
      <c r="AE71" s="278"/>
      <c r="AF71" s="278">
        <f t="shared" si="11"/>
        <v>0</v>
      </c>
      <c r="AG71" s="292"/>
      <c r="AH71" s="292">
        <f t="shared" si="12"/>
        <v>0</v>
      </c>
      <c r="AI71" s="302"/>
      <c r="AJ71" s="302">
        <f t="shared" si="13"/>
        <v>0</v>
      </c>
      <c r="AK71" s="318"/>
      <c r="AL71" s="318">
        <f t="shared" si="14"/>
        <v>0</v>
      </c>
      <c r="AM71" s="68">
        <f t="shared" si="15"/>
        <v>0</v>
      </c>
      <c r="AN71" s="54">
        <f t="shared" si="16"/>
        <v>0</v>
      </c>
      <c r="AO71" s="64">
        <f t="shared" si="17"/>
        <v>0</v>
      </c>
      <c r="AP71" s="64">
        <f t="shared" si="18"/>
        <v>0</v>
      </c>
      <c r="AQ71" s="65"/>
    </row>
    <row r="72" spans="1:43" ht="21" customHeight="1" x14ac:dyDescent="0.35">
      <c r="A72" s="61"/>
      <c r="B72" s="62"/>
      <c r="C72" s="63"/>
      <c r="D72" s="64"/>
      <c r="E72" s="65" t="s">
        <v>248</v>
      </c>
      <c r="F72" s="66">
        <v>2409005035</v>
      </c>
      <c r="G72" s="67">
        <v>243868</v>
      </c>
      <c r="H72" s="64">
        <v>5</v>
      </c>
      <c r="I72" s="64">
        <v>195</v>
      </c>
      <c r="J72" s="64">
        <f t="shared" si="0"/>
        <v>5</v>
      </c>
      <c r="K72" s="96">
        <v>5</v>
      </c>
      <c r="L72" s="96">
        <f t="shared" si="1"/>
        <v>975</v>
      </c>
      <c r="M72" s="143"/>
      <c r="N72" s="143">
        <f t="shared" si="2"/>
        <v>0</v>
      </c>
      <c r="O72" s="156"/>
      <c r="P72" s="156">
        <f t="shared" si="3"/>
        <v>0</v>
      </c>
      <c r="Q72" s="182"/>
      <c r="R72" s="182">
        <f t="shared" si="4"/>
        <v>0</v>
      </c>
      <c r="S72" s="207"/>
      <c r="T72" s="207">
        <f t="shared" si="5"/>
        <v>0</v>
      </c>
      <c r="U72" s="220"/>
      <c r="V72" s="220">
        <f t="shared" si="6"/>
        <v>0</v>
      </c>
      <c r="W72" s="228"/>
      <c r="X72" s="228">
        <f t="shared" si="7"/>
        <v>0</v>
      </c>
      <c r="Y72" s="240"/>
      <c r="Z72" s="240">
        <f t="shared" si="8"/>
        <v>0</v>
      </c>
      <c r="AA72" s="250"/>
      <c r="AB72" s="250">
        <f t="shared" si="9"/>
        <v>0</v>
      </c>
      <c r="AC72" s="264"/>
      <c r="AD72" s="264">
        <f t="shared" si="10"/>
        <v>0</v>
      </c>
      <c r="AE72" s="278"/>
      <c r="AF72" s="278">
        <f t="shared" si="11"/>
        <v>0</v>
      </c>
      <c r="AG72" s="292"/>
      <c r="AH72" s="292">
        <f t="shared" si="12"/>
        <v>0</v>
      </c>
      <c r="AI72" s="302"/>
      <c r="AJ72" s="302">
        <f t="shared" si="13"/>
        <v>0</v>
      </c>
      <c r="AK72" s="318"/>
      <c r="AL72" s="318">
        <f t="shared" si="14"/>
        <v>0</v>
      </c>
      <c r="AM72" s="68"/>
      <c r="AN72" s="54">
        <f t="shared" si="16"/>
        <v>975</v>
      </c>
      <c r="AO72" s="64"/>
      <c r="AP72" s="64"/>
      <c r="AQ72" s="65"/>
    </row>
    <row r="73" spans="1:43" ht="21" customHeight="1" x14ac:dyDescent="0.35">
      <c r="A73" s="61">
        <v>32</v>
      </c>
      <c r="B73" s="62" t="s">
        <v>256</v>
      </c>
      <c r="C73" s="63" t="s">
        <v>231</v>
      </c>
      <c r="D73" s="64"/>
      <c r="E73" s="65"/>
      <c r="F73" s="66"/>
      <c r="G73" s="67"/>
      <c r="H73" s="64"/>
      <c r="I73" s="64">
        <v>121.75</v>
      </c>
      <c r="J73" s="64">
        <f t="shared" si="0"/>
        <v>0</v>
      </c>
      <c r="K73" s="96"/>
      <c r="L73" s="96">
        <f t="shared" si="1"/>
        <v>0</v>
      </c>
      <c r="M73" s="143"/>
      <c r="N73" s="143">
        <f t="shared" si="2"/>
        <v>0</v>
      </c>
      <c r="O73" s="156"/>
      <c r="P73" s="156">
        <f t="shared" si="3"/>
        <v>0</v>
      </c>
      <c r="Q73" s="182"/>
      <c r="R73" s="182">
        <f t="shared" si="4"/>
        <v>0</v>
      </c>
      <c r="S73" s="207"/>
      <c r="T73" s="207">
        <f t="shared" si="5"/>
        <v>0</v>
      </c>
      <c r="U73" s="220"/>
      <c r="V73" s="220">
        <f t="shared" si="6"/>
        <v>0</v>
      </c>
      <c r="W73" s="228"/>
      <c r="X73" s="228">
        <f t="shared" si="7"/>
        <v>0</v>
      </c>
      <c r="Y73" s="240"/>
      <c r="Z73" s="240">
        <f t="shared" si="8"/>
        <v>0</v>
      </c>
      <c r="AA73" s="250"/>
      <c r="AB73" s="250">
        <f t="shared" si="9"/>
        <v>0</v>
      </c>
      <c r="AC73" s="264"/>
      <c r="AD73" s="264">
        <f t="shared" si="10"/>
        <v>0</v>
      </c>
      <c r="AE73" s="278"/>
      <c r="AF73" s="278">
        <f t="shared" si="11"/>
        <v>0</v>
      </c>
      <c r="AG73" s="292"/>
      <c r="AH73" s="292">
        <f t="shared" si="12"/>
        <v>0</v>
      </c>
      <c r="AI73" s="302"/>
      <c r="AJ73" s="302">
        <f t="shared" si="13"/>
        <v>0</v>
      </c>
      <c r="AK73" s="318"/>
      <c r="AL73" s="318">
        <f t="shared" si="14"/>
        <v>0</v>
      </c>
      <c r="AM73" s="68">
        <f t="shared" si="15"/>
        <v>0</v>
      </c>
      <c r="AN73" s="54">
        <f t="shared" si="16"/>
        <v>0</v>
      </c>
      <c r="AO73" s="64">
        <f t="shared" si="17"/>
        <v>0</v>
      </c>
      <c r="AP73" s="64">
        <f t="shared" si="18"/>
        <v>0</v>
      </c>
      <c r="AQ73" s="65"/>
    </row>
    <row r="74" spans="1:43" ht="21" customHeight="1" x14ac:dyDescent="0.35">
      <c r="A74" s="63"/>
      <c r="B74" s="62"/>
      <c r="C74" s="63"/>
      <c r="D74" s="64">
        <v>0</v>
      </c>
      <c r="E74" s="69"/>
      <c r="F74" s="66"/>
      <c r="G74" s="67"/>
      <c r="H74" s="64"/>
      <c r="I74" s="64">
        <v>139</v>
      </c>
      <c r="J74" s="64">
        <f t="shared" si="0"/>
        <v>0</v>
      </c>
      <c r="K74" s="96"/>
      <c r="L74" s="96">
        <f t="shared" si="1"/>
        <v>0</v>
      </c>
      <c r="M74" s="143"/>
      <c r="N74" s="143">
        <f t="shared" si="2"/>
        <v>0</v>
      </c>
      <c r="O74" s="156"/>
      <c r="P74" s="156">
        <f t="shared" si="3"/>
        <v>0</v>
      </c>
      <c r="Q74" s="182"/>
      <c r="R74" s="182">
        <f t="shared" si="4"/>
        <v>0</v>
      </c>
      <c r="S74" s="207"/>
      <c r="T74" s="207">
        <f t="shared" si="5"/>
        <v>0</v>
      </c>
      <c r="U74" s="220"/>
      <c r="V74" s="220">
        <f t="shared" si="6"/>
        <v>0</v>
      </c>
      <c r="W74" s="228"/>
      <c r="X74" s="228">
        <f t="shared" si="7"/>
        <v>0</v>
      </c>
      <c r="Y74" s="240"/>
      <c r="Z74" s="240">
        <f t="shared" si="8"/>
        <v>0</v>
      </c>
      <c r="AA74" s="250"/>
      <c r="AB74" s="250">
        <f t="shared" si="9"/>
        <v>0</v>
      </c>
      <c r="AC74" s="264"/>
      <c r="AD74" s="264">
        <f t="shared" si="10"/>
        <v>0</v>
      </c>
      <c r="AE74" s="278"/>
      <c r="AF74" s="278">
        <f t="shared" si="11"/>
        <v>0</v>
      </c>
      <c r="AG74" s="292"/>
      <c r="AH74" s="292">
        <f t="shared" si="12"/>
        <v>0</v>
      </c>
      <c r="AI74" s="302"/>
      <c r="AJ74" s="302">
        <f t="shared" si="13"/>
        <v>0</v>
      </c>
      <c r="AK74" s="318"/>
      <c r="AL74" s="318">
        <f t="shared" si="14"/>
        <v>0</v>
      </c>
      <c r="AM74" s="68">
        <f t="shared" si="15"/>
        <v>0</v>
      </c>
      <c r="AN74" s="54">
        <f t="shared" si="16"/>
        <v>0</v>
      </c>
      <c r="AO74" s="64">
        <f t="shared" si="17"/>
        <v>0</v>
      </c>
      <c r="AP74" s="64">
        <f t="shared" si="18"/>
        <v>0</v>
      </c>
      <c r="AQ74" s="65"/>
    </row>
    <row r="75" spans="1:43" ht="21" customHeight="1" x14ac:dyDescent="0.35">
      <c r="A75" s="63"/>
      <c r="B75" s="62"/>
      <c r="C75" s="63"/>
      <c r="D75" s="64"/>
      <c r="E75" s="65" t="s">
        <v>248</v>
      </c>
      <c r="F75" s="66">
        <v>2409005035</v>
      </c>
      <c r="G75" s="67">
        <v>243868</v>
      </c>
      <c r="H75" s="64">
        <v>40</v>
      </c>
      <c r="I75" s="64">
        <v>117.75</v>
      </c>
      <c r="J75" s="64">
        <f t="shared" si="0"/>
        <v>40</v>
      </c>
      <c r="K75" s="96">
        <v>40</v>
      </c>
      <c r="L75" s="96">
        <f t="shared" si="1"/>
        <v>4710</v>
      </c>
      <c r="M75" s="143"/>
      <c r="N75" s="143">
        <f t="shared" si="2"/>
        <v>0</v>
      </c>
      <c r="O75" s="156"/>
      <c r="P75" s="156">
        <f t="shared" si="3"/>
        <v>0</v>
      </c>
      <c r="Q75" s="182"/>
      <c r="R75" s="182">
        <f t="shared" si="4"/>
        <v>0</v>
      </c>
      <c r="S75" s="207"/>
      <c r="T75" s="207">
        <f t="shared" si="5"/>
        <v>0</v>
      </c>
      <c r="U75" s="220"/>
      <c r="V75" s="220">
        <f t="shared" si="6"/>
        <v>0</v>
      </c>
      <c r="W75" s="228"/>
      <c r="X75" s="228">
        <f t="shared" si="7"/>
        <v>0</v>
      </c>
      <c r="Y75" s="240"/>
      <c r="Z75" s="240">
        <f t="shared" si="8"/>
        <v>0</v>
      </c>
      <c r="AA75" s="250"/>
      <c r="AB75" s="250">
        <f t="shared" si="9"/>
        <v>0</v>
      </c>
      <c r="AC75" s="264"/>
      <c r="AD75" s="264">
        <f t="shared" si="10"/>
        <v>0</v>
      </c>
      <c r="AE75" s="278"/>
      <c r="AF75" s="278">
        <f t="shared" si="11"/>
        <v>0</v>
      </c>
      <c r="AG75" s="292"/>
      <c r="AH75" s="292">
        <f t="shared" si="12"/>
        <v>0</v>
      </c>
      <c r="AI75" s="302"/>
      <c r="AJ75" s="302">
        <f t="shared" si="13"/>
        <v>0</v>
      </c>
      <c r="AK75" s="318"/>
      <c r="AL75" s="318">
        <f t="shared" si="14"/>
        <v>0</v>
      </c>
      <c r="AM75" s="68">
        <f t="shared" si="15"/>
        <v>40</v>
      </c>
      <c r="AN75" s="54">
        <f t="shared" si="16"/>
        <v>4710</v>
      </c>
      <c r="AO75" s="64"/>
      <c r="AP75" s="64"/>
      <c r="AQ75" s="65"/>
    </row>
    <row r="76" spans="1:43" ht="21" customHeight="1" x14ac:dyDescent="0.35">
      <c r="A76" s="61">
        <v>33</v>
      </c>
      <c r="B76" s="62" t="s">
        <v>257</v>
      </c>
      <c r="C76" s="63" t="s">
        <v>31</v>
      </c>
      <c r="D76" s="64"/>
      <c r="E76" s="65"/>
      <c r="F76" s="66"/>
      <c r="G76" s="67"/>
      <c r="H76" s="64"/>
      <c r="I76" s="64">
        <v>57</v>
      </c>
      <c r="J76" s="64">
        <f t="shared" si="0"/>
        <v>0</v>
      </c>
      <c r="K76" s="96"/>
      <c r="L76" s="96">
        <f t="shared" si="1"/>
        <v>0</v>
      </c>
      <c r="M76" s="143"/>
      <c r="N76" s="143">
        <f t="shared" si="2"/>
        <v>0</v>
      </c>
      <c r="O76" s="156"/>
      <c r="P76" s="156">
        <f t="shared" si="3"/>
        <v>0</v>
      </c>
      <c r="Q76" s="182"/>
      <c r="R76" s="182">
        <f t="shared" si="4"/>
        <v>0</v>
      </c>
      <c r="S76" s="207"/>
      <c r="T76" s="207">
        <f t="shared" si="5"/>
        <v>0</v>
      </c>
      <c r="U76" s="220"/>
      <c r="V76" s="220">
        <f t="shared" si="6"/>
        <v>0</v>
      </c>
      <c r="W76" s="228"/>
      <c r="X76" s="228">
        <f t="shared" si="7"/>
        <v>0</v>
      </c>
      <c r="Y76" s="240"/>
      <c r="Z76" s="240">
        <f t="shared" si="8"/>
        <v>0</v>
      </c>
      <c r="AA76" s="250"/>
      <c r="AB76" s="250">
        <f t="shared" si="9"/>
        <v>0</v>
      </c>
      <c r="AC76" s="264"/>
      <c r="AD76" s="264">
        <f t="shared" si="10"/>
        <v>0</v>
      </c>
      <c r="AE76" s="278"/>
      <c r="AF76" s="278">
        <f t="shared" si="11"/>
        <v>0</v>
      </c>
      <c r="AG76" s="292"/>
      <c r="AH76" s="292">
        <f t="shared" si="12"/>
        <v>0</v>
      </c>
      <c r="AI76" s="302"/>
      <c r="AJ76" s="302">
        <f t="shared" si="13"/>
        <v>0</v>
      </c>
      <c r="AK76" s="318"/>
      <c r="AL76" s="318">
        <f t="shared" si="14"/>
        <v>0</v>
      </c>
      <c r="AM76" s="68">
        <f t="shared" si="15"/>
        <v>0</v>
      </c>
      <c r="AN76" s="54">
        <f t="shared" si="16"/>
        <v>0</v>
      </c>
      <c r="AO76" s="64">
        <f t="shared" si="17"/>
        <v>0</v>
      </c>
      <c r="AP76" s="64">
        <f t="shared" si="18"/>
        <v>0</v>
      </c>
      <c r="AQ76" s="65"/>
    </row>
    <row r="77" spans="1:43" ht="21" customHeight="1" x14ac:dyDescent="0.35">
      <c r="A77" s="63"/>
      <c r="B77" s="62"/>
      <c r="C77" s="63"/>
      <c r="D77" s="64">
        <v>0</v>
      </c>
      <c r="E77" s="69"/>
      <c r="F77" s="66"/>
      <c r="G77" s="67"/>
      <c r="H77" s="64"/>
      <c r="I77" s="64">
        <v>79</v>
      </c>
      <c r="J77" s="64">
        <f t="shared" si="0"/>
        <v>0</v>
      </c>
      <c r="K77" s="96"/>
      <c r="L77" s="96">
        <f t="shared" si="1"/>
        <v>0</v>
      </c>
      <c r="M77" s="143"/>
      <c r="N77" s="143">
        <f t="shared" si="2"/>
        <v>0</v>
      </c>
      <c r="O77" s="156"/>
      <c r="P77" s="156">
        <f t="shared" si="3"/>
        <v>0</v>
      </c>
      <c r="Q77" s="182"/>
      <c r="R77" s="182">
        <f t="shared" si="4"/>
        <v>0</v>
      </c>
      <c r="S77" s="207"/>
      <c r="T77" s="207">
        <f t="shared" si="5"/>
        <v>0</v>
      </c>
      <c r="U77" s="220"/>
      <c r="V77" s="220">
        <f t="shared" si="6"/>
        <v>0</v>
      </c>
      <c r="W77" s="228"/>
      <c r="X77" s="228">
        <f t="shared" si="7"/>
        <v>0</v>
      </c>
      <c r="Y77" s="240"/>
      <c r="Z77" s="240">
        <f t="shared" si="8"/>
        <v>0</v>
      </c>
      <c r="AA77" s="250"/>
      <c r="AB77" s="250">
        <f t="shared" si="9"/>
        <v>0</v>
      </c>
      <c r="AC77" s="264"/>
      <c r="AD77" s="264">
        <f t="shared" si="10"/>
        <v>0</v>
      </c>
      <c r="AE77" s="278"/>
      <c r="AF77" s="278">
        <f t="shared" si="11"/>
        <v>0</v>
      </c>
      <c r="AG77" s="292"/>
      <c r="AH77" s="292">
        <f t="shared" si="12"/>
        <v>0</v>
      </c>
      <c r="AI77" s="302"/>
      <c r="AJ77" s="302">
        <f t="shared" si="13"/>
        <v>0</v>
      </c>
      <c r="AK77" s="318"/>
      <c r="AL77" s="318">
        <f t="shared" si="14"/>
        <v>0</v>
      </c>
      <c r="AM77" s="68">
        <f t="shared" si="15"/>
        <v>0</v>
      </c>
      <c r="AN77" s="54">
        <f t="shared" si="16"/>
        <v>0</v>
      </c>
      <c r="AO77" s="64">
        <f t="shared" si="17"/>
        <v>0</v>
      </c>
      <c r="AP77" s="64">
        <f t="shared" si="18"/>
        <v>0</v>
      </c>
      <c r="AQ77" s="65"/>
    </row>
    <row r="78" spans="1:43" ht="21" customHeight="1" x14ac:dyDescent="0.35">
      <c r="A78" s="63"/>
      <c r="B78" s="62"/>
      <c r="C78" s="63"/>
      <c r="D78" s="64"/>
      <c r="E78" s="65" t="s">
        <v>248</v>
      </c>
      <c r="F78" s="66">
        <v>2409005035</v>
      </c>
      <c r="G78" s="67">
        <v>243868</v>
      </c>
      <c r="H78" s="64">
        <v>5</v>
      </c>
      <c r="I78" s="64">
        <v>57</v>
      </c>
      <c r="J78" s="64">
        <f t="shared" si="0"/>
        <v>5</v>
      </c>
      <c r="K78" s="96">
        <v>5</v>
      </c>
      <c r="L78" s="96">
        <f t="shared" si="1"/>
        <v>285</v>
      </c>
      <c r="M78" s="143"/>
      <c r="N78" s="143">
        <f t="shared" si="2"/>
        <v>0</v>
      </c>
      <c r="O78" s="156"/>
      <c r="P78" s="156">
        <f t="shared" si="3"/>
        <v>0</v>
      </c>
      <c r="Q78" s="182"/>
      <c r="R78" s="182">
        <f t="shared" si="4"/>
        <v>0</v>
      </c>
      <c r="S78" s="207"/>
      <c r="T78" s="207">
        <f t="shared" si="5"/>
        <v>0</v>
      </c>
      <c r="U78" s="220"/>
      <c r="V78" s="220">
        <f t="shared" si="6"/>
        <v>0</v>
      </c>
      <c r="W78" s="228"/>
      <c r="X78" s="228">
        <f t="shared" si="7"/>
        <v>0</v>
      </c>
      <c r="Y78" s="240"/>
      <c r="Z78" s="240">
        <f t="shared" si="8"/>
        <v>0</v>
      </c>
      <c r="AA78" s="250"/>
      <c r="AB78" s="250">
        <f t="shared" si="9"/>
        <v>0</v>
      </c>
      <c r="AC78" s="264"/>
      <c r="AD78" s="264">
        <f t="shared" si="10"/>
        <v>0</v>
      </c>
      <c r="AE78" s="278"/>
      <c r="AF78" s="278">
        <f t="shared" si="11"/>
        <v>0</v>
      </c>
      <c r="AG78" s="292"/>
      <c r="AH78" s="292">
        <f t="shared" si="12"/>
        <v>0</v>
      </c>
      <c r="AI78" s="302"/>
      <c r="AJ78" s="302">
        <f t="shared" si="13"/>
        <v>0</v>
      </c>
      <c r="AK78" s="318"/>
      <c r="AL78" s="318">
        <f t="shared" si="14"/>
        <v>0</v>
      </c>
      <c r="AM78" s="68">
        <f t="shared" si="15"/>
        <v>5</v>
      </c>
      <c r="AN78" s="54">
        <f t="shared" si="16"/>
        <v>285</v>
      </c>
      <c r="AO78" s="64">
        <f t="shared" ref="AO78" si="49">J78-AM78</f>
        <v>0</v>
      </c>
      <c r="AP78" s="64">
        <f t="shared" ref="AP78" si="50">I78*AO78</f>
        <v>0</v>
      </c>
      <c r="AQ78" s="65"/>
    </row>
    <row r="79" spans="1:43" ht="21" customHeight="1" x14ac:dyDescent="0.35">
      <c r="A79" s="61">
        <v>34</v>
      </c>
      <c r="B79" s="62" t="s">
        <v>258</v>
      </c>
      <c r="C79" s="63" t="s">
        <v>31</v>
      </c>
      <c r="D79" s="64"/>
      <c r="E79" s="65"/>
      <c r="F79" s="66"/>
      <c r="G79" s="67"/>
      <c r="H79" s="64"/>
      <c r="I79" s="64">
        <v>92</v>
      </c>
      <c r="J79" s="64">
        <f t="shared" si="0"/>
        <v>0</v>
      </c>
      <c r="K79" s="96"/>
      <c r="L79" s="96">
        <f t="shared" si="1"/>
        <v>0</v>
      </c>
      <c r="M79" s="143"/>
      <c r="N79" s="143">
        <f t="shared" si="2"/>
        <v>0</v>
      </c>
      <c r="O79" s="156"/>
      <c r="P79" s="156">
        <f t="shared" si="3"/>
        <v>0</v>
      </c>
      <c r="Q79" s="182"/>
      <c r="R79" s="182">
        <f t="shared" si="4"/>
        <v>0</v>
      </c>
      <c r="S79" s="207"/>
      <c r="T79" s="207">
        <f t="shared" si="5"/>
        <v>0</v>
      </c>
      <c r="U79" s="220"/>
      <c r="V79" s="220">
        <f t="shared" si="6"/>
        <v>0</v>
      </c>
      <c r="W79" s="228"/>
      <c r="X79" s="228">
        <f t="shared" si="7"/>
        <v>0</v>
      </c>
      <c r="Y79" s="240"/>
      <c r="Z79" s="240">
        <f t="shared" si="8"/>
        <v>0</v>
      </c>
      <c r="AA79" s="250"/>
      <c r="AB79" s="250">
        <f t="shared" si="9"/>
        <v>0</v>
      </c>
      <c r="AC79" s="264"/>
      <c r="AD79" s="264">
        <f t="shared" si="10"/>
        <v>0</v>
      </c>
      <c r="AE79" s="278"/>
      <c r="AF79" s="278">
        <f t="shared" si="11"/>
        <v>0</v>
      </c>
      <c r="AG79" s="292"/>
      <c r="AH79" s="292">
        <f t="shared" si="12"/>
        <v>0</v>
      </c>
      <c r="AI79" s="302"/>
      <c r="AJ79" s="302">
        <f t="shared" si="13"/>
        <v>0</v>
      </c>
      <c r="AK79" s="318"/>
      <c r="AL79" s="318">
        <f t="shared" si="14"/>
        <v>0</v>
      </c>
      <c r="AM79" s="68">
        <f t="shared" si="15"/>
        <v>0</v>
      </c>
      <c r="AN79" s="54">
        <f t="shared" si="16"/>
        <v>0</v>
      </c>
      <c r="AO79" s="64">
        <f t="shared" si="17"/>
        <v>0</v>
      </c>
      <c r="AP79" s="64">
        <f t="shared" si="18"/>
        <v>0</v>
      </c>
      <c r="AQ79" s="65"/>
    </row>
    <row r="80" spans="1:43" ht="21" customHeight="1" x14ac:dyDescent="0.35">
      <c r="A80" s="63"/>
      <c r="B80" s="62"/>
      <c r="C80" s="63"/>
      <c r="D80" s="64">
        <v>0</v>
      </c>
      <c r="E80" s="69"/>
      <c r="F80" s="66"/>
      <c r="G80" s="67"/>
      <c r="H80" s="64"/>
      <c r="I80" s="64">
        <v>92</v>
      </c>
      <c r="J80" s="64">
        <f t="shared" si="0"/>
        <v>0</v>
      </c>
      <c r="K80" s="96"/>
      <c r="L80" s="96">
        <f t="shared" si="1"/>
        <v>0</v>
      </c>
      <c r="M80" s="143"/>
      <c r="N80" s="143">
        <f t="shared" si="2"/>
        <v>0</v>
      </c>
      <c r="O80" s="156"/>
      <c r="P80" s="156">
        <f t="shared" si="3"/>
        <v>0</v>
      </c>
      <c r="Q80" s="182"/>
      <c r="R80" s="182">
        <f t="shared" si="4"/>
        <v>0</v>
      </c>
      <c r="S80" s="207"/>
      <c r="T80" s="207">
        <f t="shared" si="5"/>
        <v>0</v>
      </c>
      <c r="U80" s="220"/>
      <c r="V80" s="220">
        <f t="shared" si="6"/>
        <v>0</v>
      </c>
      <c r="W80" s="228"/>
      <c r="X80" s="228">
        <f t="shared" si="7"/>
        <v>0</v>
      </c>
      <c r="Y80" s="240"/>
      <c r="Z80" s="240">
        <f t="shared" si="8"/>
        <v>0</v>
      </c>
      <c r="AA80" s="250"/>
      <c r="AB80" s="250">
        <f t="shared" si="9"/>
        <v>0</v>
      </c>
      <c r="AC80" s="264"/>
      <c r="AD80" s="264">
        <f t="shared" si="10"/>
        <v>0</v>
      </c>
      <c r="AE80" s="278"/>
      <c r="AF80" s="278">
        <f t="shared" si="11"/>
        <v>0</v>
      </c>
      <c r="AG80" s="292"/>
      <c r="AH80" s="292">
        <f t="shared" si="12"/>
        <v>0</v>
      </c>
      <c r="AI80" s="302"/>
      <c r="AJ80" s="302">
        <f t="shared" si="13"/>
        <v>0</v>
      </c>
      <c r="AK80" s="318"/>
      <c r="AL80" s="318">
        <f t="shared" si="14"/>
        <v>0</v>
      </c>
      <c r="AM80" s="68">
        <f>K80+M80+O80+Q80+S80+U80+W80+Y80+AA80+AC80+AE80+AG80+AI80+AK80</f>
        <v>0</v>
      </c>
      <c r="AN80" s="54">
        <f t="shared" si="16"/>
        <v>0</v>
      </c>
      <c r="AO80" s="64">
        <f>J80-AM80</f>
        <v>0</v>
      </c>
      <c r="AP80" s="64">
        <f t="shared" si="18"/>
        <v>0</v>
      </c>
      <c r="AQ80" s="65"/>
    </row>
    <row r="81" spans="1:43" ht="21" customHeight="1" x14ac:dyDescent="0.35">
      <c r="A81" s="63"/>
      <c r="B81" s="62"/>
      <c r="C81" s="63"/>
      <c r="D81" s="64"/>
      <c r="E81" s="65" t="s">
        <v>248</v>
      </c>
      <c r="F81" s="66">
        <v>2409005035</v>
      </c>
      <c r="G81" s="67">
        <v>243868</v>
      </c>
      <c r="H81" s="64">
        <v>5</v>
      </c>
      <c r="I81" s="64">
        <v>65</v>
      </c>
      <c r="J81" s="64">
        <f t="shared" si="0"/>
        <v>5</v>
      </c>
      <c r="K81" s="96">
        <v>5</v>
      </c>
      <c r="L81" s="96">
        <f t="shared" si="1"/>
        <v>325</v>
      </c>
      <c r="M81" s="143"/>
      <c r="N81" s="143">
        <f t="shared" si="2"/>
        <v>0</v>
      </c>
      <c r="O81" s="156"/>
      <c r="P81" s="156">
        <f t="shared" si="3"/>
        <v>0</v>
      </c>
      <c r="Q81" s="182"/>
      <c r="R81" s="182">
        <f t="shared" si="4"/>
        <v>0</v>
      </c>
      <c r="S81" s="207"/>
      <c r="T81" s="207">
        <f t="shared" si="5"/>
        <v>0</v>
      </c>
      <c r="U81" s="220"/>
      <c r="V81" s="220">
        <f t="shared" si="6"/>
        <v>0</v>
      </c>
      <c r="W81" s="228"/>
      <c r="X81" s="228">
        <f t="shared" si="7"/>
        <v>0</v>
      </c>
      <c r="Y81" s="240"/>
      <c r="Z81" s="240">
        <f t="shared" si="8"/>
        <v>0</v>
      </c>
      <c r="AA81" s="250"/>
      <c r="AB81" s="250">
        <f t="shared" si="9"/>
        <v>0</v>
      </c>
      <c r="AC81" s="264"/>
      <c r="AD81" s="264">
        <f t="shared" si="10"/>
        <v>0</v>
      </c>
      <c r="AE81" s="278"/>
      <c r="AF81" s="278">
        <f t="shared" si="11"/>
        <v>0</v>
      </c>
      <c r="AG81" s="292"/>
      <c r="AH81" s="292">
        <f t="shared" si="12"/>
        <v>0</v>
      </c>
      <c r="AI81" s="302"/>
      <c r="AJ81" s="302">
        <f t="shared" si="13"/>
        <v>0</v>
      </c>
      <c r="AK81" s="318"/>
      <c r="AL81" s="318">
        <f t="shared" si="14"/>
        <v>0</v>
      </c>
      <c r="AM81" s="68">
        <f>K81+M81+O81+Q81+S81+U81+W81+Y81+AA81+AC81+AE81+AG81+AI81+AK81</f>
        <v>5</v>
      </c>
      <c r="AN81" s="54">
        <f t="shared" si="16"/>
        <v>325</v>
      </c>
      <c r="AO81" s="64">
        <f>J81-AM81</f>
        <v>0</v>
      </c>
      <c r="AP81" s="64">
        <f t="shared" ref="AP81" si="51">I81*AO81</f>
        <v>0</v>
      </c>
      <c r="AQ81" s="65"/>
    </row>
    <row r="82" spans="1:43" ht="21" customHeight="1" x14ac:dyDescent="0.35">
      <c r="A82" s="61">
        <v>35</v>
      </c>
      <c r="B82" s="62" t="s">
        <v>259</v>
      </c>
      <c r="C82" s="63" t="s">
        <v>231</v>
      </c>
      <c r="D82" s="64"/>
      <c r="E82" s="65" t="s">
        <v>313</v>
      </c>
      <c r="F82" s="66" t="s">
        <v>314</v>
      </c>
      <c r="G82" s="67">
        <v>243870</v>
      </c>
      <c r="H82" s="64">
        <v>40</v>
      </c>
      <c r="I82" s="64">
        <v>170</v>
      </c>
      <c r="J82" s="64">
        <f t="shared" si="0"/>
        <v>40</v>
      </c>
      <c r="K82" s="96">
        <v>40</v>
      </c>
      <c r="L82" s="96">
        <f t="shared" si="1"/>
        <v>6800</v>
      </c>
      <c r="M82" s="143"/>
      <c r="N82" s="143">
        <f t="shared" si="2"/>
        <v>0</v>
      </c>
      <c r="O82" s="156"/>
      <c r="P82" s="156">
        <f t="shared" si="3"/>
        <v>0</v>
      </c>
      <c r="Q82" s="182"/>
      <c r="R82" s="182">
        <f t="shared" si="4"/>
        <v>0</v>
      </c>
      <c r="S82" s="207"/>
      <c r="T82" s="207">
        <f t="shared" si="5"/>
        <v>0</v>
      </c>
      <c r="U82" s="220"/>
      <c r="V82" s="220">
        <f t="shared" si="6"/>
        <v>0</v>
      </c>
      <c r="W82" s="228"/>
      <c r="X82" s="228">
        <f t="shared" si="7"/>
        <v>0</v>
      </c>
      <c r="Y82" s="240"/>
      <c r="Z82" s="240">
        <f t="shared" si="8"/>
        <v>0</v>
      </c>
      <c r="AA82" s="250"/>
      <c r="AB82" s="250">
        <f t="shared" si="9"/>
        <v>0</v>
      </c>
      <c r="AC82" s="264"/>
      <c r="AD82" s="264">
        <f t="shared" si="10"/>
        <v>0</v>
      </c>
      <c r="AE82" s="278"/>
      <c r="AF82" s="278">
        <f t="shared" si="11"/>
        <v>0</v>
      </c>
      <c r="AG82" s="292"/>
      <c r="AH82" s="292">
        <f t="shared" si="12"/>
        <v>0</v>
      </c>
      <c r="AI82" s="302"/>
      <c r="AJ82" s="302">
        <f t="shared" si="13"/>
        <v>0</v>
      </c>
      <c r="AK82" s="318"/>
      <c r="AL82" s="318">
        <f t="shared" si="14"/>
        <v>0</v>
      </c>
      <c r="AM82" s="68">
        <f t="shared" si="15"/>
        <v>40</v>
      </c>
      <c r="AN82" s="54">
        <f t="shared" si="16"/>
        <v>6800</v>
      </c>
      <c r="AO82" s="64">
        <f t="shared" si="17"/>
        <v>0</v>
      </c>
      <c r="AP82" s="64">
        <f t="shared" si="18"/>
        <v>0</v>
      </c>
      <c r="AQ82" s="65"/>
    </row>
    <row r="83" spans="1:43" ht="21" customHeight="1" x14ac:dyDescent="0.35">
      <c r="A83" s="63"/>
      <c r="B83" s="62"/>
      <c r="C83" s="63"/>
      <c r="D83" s="64">
        <v>0</v>
      </c>
      <c r="E83" s="69"/>
      <c r="F83" s="66"/>
      <c r="G83" s="67"/>
      <c r="H83" s="64"/>
      <c r="I83" s="64">
        <v>170</v>
      </c>
      <c r="J83" s="64">
        <f t="shared" si="0"/>
        <v>0</v>
      </c>
      <c r="K83" s="96"/>
      <c r="L83" s="96">
        <f t="shared" si="1"/>
        <v>0</v>
      </c>
      <c r="M83" s="143"/>
      <c r="N83" s="143">
        <f t="shared" si="2"/>
        <v>0</v>
      </c>
      <c r="O83" s="156"/>
      <c r="P83" s="156">
        <f t="shared" si="3"/>
        <v>0</v>
      </c>
      <c r="Q83" s="182"/>
      <c r="R83" s="182">
        <f t="shared" si="4"/>
        <v>0</v>
      </c>
      <c r="S83" s="207"/>
      <c r="T83" s="207">
        <f t="shared" si="5"/>
        <v>0</v>
      </c>
      <c r="U83" s="220"/>
      <c r="V83" s="220">
        <f t="shared" si="6"/>
        <v>0</v>
      </c>
      <c r="W83" s="228"/>
      <c r="X83" s="228">
        <f t="shared" si="7"/>
        <v>0</v>
      </c>
      <c r="Y83" s="240"/>
      <c r="Z83" s="240">
        <f t="shared" si="8"/>
        <v>0</v>
      </c>
      <c r="AA83" s="250"/>
      <c r="AB83" s="250">
        <f t="shared" si="9"/>
        <v>0</v>
      </c>
      <c r="AC83" s="264"/>
      <c r="AD83" s="264">
        <f t="shared" si="10"/>
        <v>0</v>
      </c>
      <c r="AE83" s="278"/>
      <c r="AF83" s="278">
        <f t="shared" si="11"/>
        <v>0</v>
      </c>
      <c r="AG83" s="292"/>
      <c r="AH83" s="292">
        <f t="shared" si="12"/>
        <v>0</v>
      </c>
      <c r="AI83" s="302"/>
      <c r="AJ83" s="302">
        <f t="shared" si="13"/>
        <v>0</v>
      </c>
      <c r="AK83" s="318"/>
      <c r="AL83" s="318">
        <f t="shared" si="14"/>
        <v>0</v>
      </c>
      <c r="AM83" s="68">
        <f t="shared" si="15"/>
        <v>0</v>
      </c>
      <c r="AN83" s="54">
        <f t="shared" si="16"/>
        <v>0</v>
      </c>
      <c r="AO83" s="64">
        <f t="shared" si="17"/>
        <v>0</v>
      </c>
      <c r="AP83" s="64">
        <f t="shared" si="18"/>
        <v>0</v>
      </c>
      <c r="AQ83" s="65"/>
    </row>
    <row r="84" spans="1:43" ht="21" customHeight="1" x14ac:dyDescent="0.35">
      <c r="A84" s="61">
        <v>36</v>
      </c>
      <c r="B84" s="62" t="s">
        <v>260</v>
      </c>
      <c r="C84" s="63" t="s">
        <v>240</v>
      </c>
      <c r="D84" s="64"/>
      <c r="E84" s="65"/>
      <c r="F84" s="66"/>
      <c r="G84" s="67"/>
      <c r="H84" s="64"/>
      <c r="I84" s="64"/>
      <c r="J84" s="64">
        <f t="shared" si="0"/>
        <v>0</v>
      </c>
      <c r="K84" s="96"/>
      <c r="L84" s="96">
        <f t="shared" si="1"/>
        <v>0</v>
      </c>
      <c r="M84" s="143"/>
      <c r="N84" s="143">
        <f t="shared" si="2"/>
        <v>0</v>
      </c>
      <c r="O84" s="156"/>
      <c r="P84" s="156">
        <f t="shared" si="3"/>
        <v>0</v>
      </c>
      <c r="Q84" s="182"/>
      <c r="R84" s="182">
        <f t="shared" si="4"/>
        <v>0</v>
      </c>
      <c r="S84" s="207"/>
      <c r="T84" s="207">
        <f t="shared" si="5"/>
        <v>0</v>
      </c>
      <c r="U84" s="220"/>
      <c r="V84" s="220">
        <f t="shared" si="6"/>
        <v>0</v>
      </c>
      <c r="W84" s="228"/>
      <c r="X84" s="228">
        <f t="shared" si="7"/>
        <v>0</v>
      </c>
      <c r="Y84" s="240"/>
      <c r="Z84" s="240">
        <f t="shared" si="8"/>
        <v>0</v>
      </c>
      <c r="AA84" s="250"/>
      <c r="AB84" s="250">
        <f t="shared" si="9"/>
        <v>0</v>
      </c>
      <c r="AC84" s="264"/>
      <c r="AD84" s="264">
        <f t="shared" si="10"/>
        <v>0</v>
      </c>
      <c r="AE84" s="278"/>
      <c r="AF84" s="278">
        <f t="shared" si="11"/>
        <v>0</v>
      </c>
      <c r="AG84" s="292"/>
      <c r="AH84" s="292">
        <f t="shared" si="12"/>
        <v>0</v>
      </c>
      <c r="AI84" s="302"/>
      <c r="AJ84" s="302">
        <f t="shared" si="13"/>
        <v>0</v>
      </c>
      <c r="AK84" s="318"/>
      <c r="AL84" s="318">
        <f t="shared" si="14"/>
        <v>0</v>
      </c>
      <c r="AM84" s="68">
        <f t="shared" si="15"/>
        <v>0</v>
      </c>
      <c r="AN84" s="54">
        <f t="shared" si="16"/>
        <v>0</v>
      </c>
      <c r="AO84" s="64">
        <f t="shared" si="17"/>
        <v>0</v>
      </c>
      <c r="AP84" s="64">
        <f t="shared" si="18"/>
        <v>0</v>
      </c>
      <c r="AQ84" s="65"/>
    </row>
    <row r="85" spans="1:43" ht="21" customHeight="1" x14ac:dyDescent="0.35">
      <c r="A85" s="61">
        <v>37</v>
      </c>
      <c r="B85" s="62" t="s">
        <v>261</v>
      </c>
      <c r="C85" s="63" t="s">
        <v>238</v>
      </c>
      <c r="D85" s="64"/>
      <c r="E85" s="65"/>
      <c r="F85" s="66"/>
      <c r="G85" s="67"/>
      <c r="H85" s="64"/>
      <c r="I85" s="64">
        <v>17.420000000000002</v>
      </c>
      <c r="J85" s="64">
        <f t="shared" si="0"/>
        <v>0</v>
      </c>
      <c r="K85" s="96"/>
      <c r="L85" s="96">
        <f t="shared" si="1"/>
        <v>0</v>
      </c>
      <c r="M85" s="143"/>
      <c r="N85" s="143">
        <f t="shared" si="2"/>
        <v>0</v>
      </c>
      <c r="O85" s="156"/>
      <c r="P85" s="156">
        <f t="shared" si="3"/>
        <v>0</v>
      </c>
      <c r="Q85" s="182"/>
      <c r="R85" s="182">
        <f t="shared" si="4"/>
        <v>0</v>
      </c>
      <c r="S85" s="207"/>
      <c r="T85" s="207">
        <f t="shared" si="5"/>
        <v>0</v>
      </c>
      <c r="U85" s="220"/>
      <c r="V85" s="220">
        <f t="shared" si="6"/>
        <v>0</v>
      </c>
      <c r="W85" s="228"/>
      <c r="X85" s="228">
        <f t="shared" si="7"/>
        <v>0</v>
      </c>
      <c r="Y85" s="240"/>
      <c r="Z85" s="240">
        <f t="shared" si="8"/>
        <v>0</v>
      </c>
      <c r="AA85" s="250"/>
      <c r="AB85" s="250">
        <f t="shared" si="9"/>
        <v>0</v>
      </c>
      <c r="AC85" s="264"/>
      <c r="AD85" s="264">
        <f t="shared" si="10"/>
        <v>0</v>
      </c>
      <c r="AE85" s="278"/>
      <c r="AF85" s="278">
        <f t="shared" si="11"/>
        <v>0</v>
      </c>
      <c r="AG85" s="292"/>
      <c r="AH85" s="292">
        <f t="shared" si="12"/>
        <v>0</v>
      </c>
      <c r="AI85" s="302"/>
      <c r="AJ85" s="302">
        <f t="shared" si="13"/>
        <v>0</v>
      </c>
      <c r="AK85" s="318"/>
      <c r="AL85" s="318">
        <f t="shared" si="14"/>
        <v>0</v>
      </c>
      <c r="AM85" s="68">
        <f t="shared" si="15"/>
        <v>0</v>
      </c>
      <c r="AN85" s="54">
        <f t="shared" si="16"/>
        <v>0</v>
      </c>
      <c r="AO85" s="64">
        <f t="shared" si="17"/>
        <v>0</v>
      </c>
      <c r="AP85" s="64">
        <f t="shared" si="18"/>
        <v>0</v>
      </c>
      <c r="AQ85" s="65"/>
    </row>
    <row r="86" spans="1:43" ht="21" customHeight="1" x14ac:dyDescent="0.35">
      <c r="A86" s="61"/>
      <c r="B86" s="62"/>
      <c r="C86" s="63"/>
      <c r="D86" s="64"/>
      <c r="E86" s="65" t="s">
        <v>248</v>
      </c>
      <c r="F86" s="66">
        <v>2409005035</v>
      </c>
      <c r="G86" s="67">
        <v>243868</v>
      </c>
      <c r="H86" s="64">
        <v>12</v>
      </c>
      <c r="I86" s="64">
        <v>17.420000000000002</v>
      </c>
      <c r="J86" s="64">
        <f t="shared" si="0"/>
        <v>12</v>
      </c>
      <c r="K86" s="96">
        <v>12</v>
      </c>
      <c r="L86" s="96">
        <f t="shared" si="1"/>
        <v>209.04000000000002</v>
      </c>
      <c r="M86" s="143"/>
      <c r="N86" s="143">
        <f t="shared" si="2"/>
        <v>0</v>
      </c>
      <c r="O86" s="156"/>
      <c r="P86" s="156">
        <f t="shared" si="3"/>
        <v>0</v>
      </c>
      <c r="Q86" s="182"/>
      <c r="R86" s="182">
        <f t="shared" si="4"/>
        <v>0</v>
      </c>
      <c r="S86" s="207"/>
      <c r="T86" s="207">
        <f t="shared" si="5"/>
        <v>0</v>
      </c>
      <c r="U86" s="220"/>
      <c r="V86" s="220">
        <f t="shared" si="6"/>
        <v>0</v>
      </c>
      <c r="W86" s="228"/>
      <c r="X86" s="228">
        <f t="shared" si="7"/>
        <v>0</v>
      </c>
      <c r="Y86" s="240"/>
      <c r="Z86" s="240">
        <f t="shared" si="8"/>
        <v>0</v>
      </c>
      <c r="AA86" s="250"/>
      <c r="AB86" s="250">
        <f t="shared" si="9"/>
        <v>0</v>
      </c>
      <c r="AC86" s="264"/>
      <c r="AD86" s="264">
        <f t="shared" si="10"/>
        <v>0</v>
      </c>
      <c r="AE86" s="278"/>
      <c r="AF86" s="278">
        <f t="shared" si="11"/>
        <v>0</v>
      </c>
      <c r="AG86" s="292"/>
      <c r="AH86" s="292">
        <f t="shared" si="12"/>
        <v>0</v>
      </c>
      <c r="AI86" s="302"/>
      <c r="AJ86" s="302">
        <f t="shared" si="13"/>
        <v>0</v>
      </c>
      <c r="AK86" s="318"/>
      <c r="AL86" s="318">
        <f t="shared" si="14"/>
        <v>0</v>
      </c>
      <c r="AM86" s="68">
        <f t="shared" si="15"/>
        <v>12</v>
      </c>
      <c r="AN86" s="54">
        <f t="shared" si="16"/>
        <v>209.04000000000002</v>
      </c>
      <c r="AO86" s="64">
        <f t="shared" ref="AO86" si="52">J86-AM86</f>
        <v>0</v>
      </c>
      <c r="AP86" s="64">
        <f t="shared" ref="AP86" si="53">I86*AO86</f>
        <v>0</v>
      </c>
      <c r="AQ86" s="65"/>
    </row>
    <row r="87" spans="1:43" ht="21" customHeight="1" x14ac:dyDescent="0.35">
      <c r="A87" s="61">
        <v>38</v>
      </c>
      <c r="B87" s="62" t="s">
        <v>262</v>
      </c>
      <c r="C87" s="63" t="s">
        <v>31</v>
      </c>
      <c r="D87" s="64"/>
      <c r="E87" s="65"/>
      <c r="F87" s="66"/>
      <c r="G87" s="67"/>
      <c r="H87" s="64"/>
      <c r="I87" s="64">
        <v>29.75</v>
      </c>
      <c r="J87" s="64">
        <f t="shared" si="0"/>
        <v>0</v>
      </c>
      <c r="K87" s="96"/>
      <c r="L87" s="96">
        <f t="shared" si="1"/>
        <v>0</v>
      </c>
      <c r="M87" s="143"/>
      <c r="N87" s="143">
        <f t="shared" si="2"/>
        <v>0</v>
      </c>
      <c r="O87" s="156"/>
      <c r="P87" s="156">
        <f t="shared" si="3"/>
        <v>0</v>
      </c>
      <c r="Q87" s="182"/>
      <c r="R87" s="182">
        <f t="shared" si="4"/>
        <v>0</v>
      </c>
      <c r="S87" s="207"/>
      <c r="T87" s="207">
        <f t="shared" si="5"/>
        <v>0</v>
      </c>
      <c r="U87" s="220"/>
      <c r="V87" s="220">
        <f t="shared" si="6"/>
        <v>0</v>
      </c>
      <c r="W87" s="228"/>
      <c r="X87" s="228">
        <f t="shared" si="7"/>
        <v>0</v>
      </c>
      <c r="Y87" s="240"/>
      <c r="Z87" s="240">
        <f t="shared" si="8"/>
        <v>0</v>
      </c>
      <c r="AA87" s="250"/>
      <c r="AB87" s="250">
        <f t="shared" si="9"/>
        <v>0</v>
      </c>
      <c r="AC87" s="264"/>
      <c r="AD87" s="264">
        <f t="shared" si="10"/>
        <v>0</v>
      </c>
      <c r="AE87" s="278"/>
      <c r="AF87" s="278">
        <f t="shared" si="11"/>
        <v>0</v>
      </c>
      <c r="AG87" s="292"/>
      <c r="AH87" s="292">
        <f t="shared" si="12"/>
        <v>0</v>
      </c>
      <c r="AI87" s="302"/>
      <c r="AJ87" s="302">
        <f t="shared" si="13"/>
        <v>0</v>
      </c>
      <c r="AK87" s="318"/>
      <c r="AL87" s="318">
        <f t="shared" si="14"/>
        <v>0</v>
      </c>
      <c r="AM87" s="68">
        <f t="shared" si="15"/>
        <v>0</v>
      </c>
      <c r="AN87" s="54">
        <f t="shared" si="16"/>
        <v>0</v>
      </c>
      <c r="AO87" s="64">
        <f t="shared" si="17"/>
        <v>0</v>
      </c>
      <c r="AP87" s="64">
        <f t="shared" si="18"/>
        <v>0</v>
      </c>
      <c r="AQ87" s="65"/>
    </row>
    <row r="88" spans="1:43" ht="21" customHeight="1" x14ac:dyDescent="0.35">
      <c r="A88" s="63"/>
      <c r="B88" s="62"/>
      <c r="C88" s="63"/>
      <c r="D88" s="64">
        <v>0</v>
      </c>
      <c r="E88" s="69"/>
      <c r="F88" s="66"/>
      <c r="G88" s="67"/>
      <c r="H88" s="64"/>
      <c r="I88" s="64">
        <v>33</v>
      </c>
      <c r="J88" s="64">
        <f t="shared" si="0"/>
        <v>0</v>
      </c>
      <c r="K88" s="96"/>
      <c r="L88" s="96">
        <f t="shared" si="1"/>
        <v>0</v>
      </c>
      <c r="M88" s="143"/>
      <c r="N88" s="143">
        <f t="shared" si="2"/>
        <v>0</v>
      </c>
      <c r="O88" s="156"/>
      <c r="P88" s="156">
        <f t="shared" si="3"/>
        <v>0</v>
      </c>
      <c r="Q88" s="182"/>
      <c r="R88" s="182">
        <f t="shared" si="4"/>
        <v>0</v>
      </c>
      <c r="S88" s="207"/>
      <c r="T88" s="207">
        <f t="shared" si="5"/>
        <v>0</v>
      </c>
      <c r="U88" s="220"/>
      <c r="V88" s="220">
        <f t="shared" si="6"/>
        <v>0</v>
      </c>
      <c r="W88" s="228"/>
      <c r="X88" s="228">
        <f t="shared" si="7"/>
        <v>0</v>
      </c>
      <c r="Y88" s="240"/>
      <c r="Z88" s="240">
        <f t="shared" si="8"/>
        <v>0</v>
      </c>
      <c r="AA88" s="250"/>
      <c r="AB88" s="250">
        <f t="shared" si="9"/>
        <v>0</v>
      </c>
      <c r="AC88" s="264"/>
      <c r="AD88" s="264">
        <f t="shared" si="10"/>
        <v>0</v>
      </c>
      <c r="AE88" s="278"/>
      <c r="AF88" s="278">
        <f t="shared" si="11"/>
        <v>0</v>
      </c>
      <c r="AG88" s="292"/>
      <c r="AH88" s="292">
        <f t="shared" si="12"/>
        <v>0</v>
      </c>
      <c r="AI88" s="302"/>
      <c r="AJ88" s="302">
        <f t="shared" si="13"/>
        <v>0</v>
      </c>
      <c r="AK88" s="318"/>
      <c r="AL88" s="318">
        <f t="shared" si="14"/>
        <v>0</v>
      </c>
      <c r="AM88" s="68">
        <f t="shared" si="15"/>
        <v>0</v>
      </c>
      <c r="AN88" s="54">
        <f t="shared" si="16"/>
        <v>0</v>
      </c>
      <c r="AO88" s="64">
        <f t="shared" si="17"/>
        <v>0</v>
      </c>
      <c r="AP88" s="64">
        <f t="shared" si="18"/>
        <v>0</v>
      </c>
      <c r="AQ88" s="65"/>
    </row>
    <row r="89" spans="1:43" ht="21" customHeight="1" x14ac:dyDescent="0.35">
      <c r="A89" s="63"/>
      <c r="B89" s="62"/>
      <c r="C89" s="63"/>
      <c r="D89" s="64"/>
      <c r="E89" s="65" t="s">
        <v>248</v>
      </c>
      <c r="F89" s="66">
        <v>2409005035</v>
      </c>
      <c r="G89" s="67">
        <v>243868</v>
      </c>
      <c r="H89" s="64">
        <v>24</v>
      </c>
      <c r="I89" s="64">
        <v>29.75</v>
      </c>
      <c r="J89" s="64">
        <f t="shared" si="0"/>
        <v>24</v>
      </c>
      <c r="K89" s="96">
        <v>24</v>
      </c>
      <c r="L89" s="96">
        <f t="shared" si="1"/>
        <v>714</v>
      </c>
      <c r="M89" s="143"/>
      <c r="N89" s="143">
        <f t="shared" si="2"/>
        <v>0</v>
      </c>
      <c r="O89" s="156"/>
      <c r="P89" s="156">
        <f t="shared" si="3"/>
        <v>0</v>
      </c>
      <c r="Q89" s="182"/>
      <c r="R89" s="182">
        <f t="shared" si="4"/>
        <v>0</v>
      </c>
      <c r="S89" s="207"/>
      <c r="T89" s="207">
        <f t="shared" si="5"/>
        <v>0</v>
      </c>
      <c r="U89" s="220"/>
      <c r="V89" s="220">
        <f t="shared" si="6"/>
        <v>0</v>
      </c>
      <c r="W89" s="228"/>
      <c r="X89" s="228">
        <f t="shared" si="7"/>
        <v>0</v>
      </c>
      <c r="Y89" s="240"/>
      <c r="Z89" s="240">
        <f t="shared" si="8"/>
        <v>0</v>
      </c>
      <c r="AA89" s="250"/>
      <c r="AB89" s="250">
        <f t="shared" si="9"/>
        <v>0</v>
      </c>
      <c r="AC89" s="264"/>
      <c r="AD89" s="264">
        <f t="shared" si="10"/>
        <v>0</v>
      </c>
      <c r="AE89" s="278"/>
      <c r="AF89" s="278">
        <f t="shared" si="11"/>
        <v>0</v>
      </c>
      <c r="AG89" s="292"/>
      <c r="AH89" s="292">
        <f t="shared" si="12"/>
        <v>0</v>
      </c>
      <c r="AI89" s="302"/>
      <c r="AJ89" s="302">
        <f t="shared" si="13"/>
        <v>0</v>
      </c>
      <c r="AK89" s="318"/>
      <c r="AL89" s="318">
        <f t="shared" si="14"/>
        <v>0</v>
      </c>
      <c r="AM89" s="68">
        <f t="shared" si="15"/>
        <v>24</v>
      </c>
      <c r="AN89" s="54">
        <f t="shared" si="16"/>
        <v>714</v>
      </c>
      <c r="AO89" s="64">
        <f t="shared" ref="AO89" si="54">J89-AM89</f>
        <v>0</v>
      </c>
      <c r="AP89" s="64">
        <f t="shared" ref="AP89" si="55">I89*AO89</f>
        <v>0</v>
      </c>
      <c r="AQ89" s="65"/>
    </row>
    <row r="90" spans="1:43" ht="21" customHeight="1" x14ac:dyDescent="0.35">
      <c r="A90" s="61">
        <v>39</v>
      </c>
      <c r="B90" s="62" t="s">
        <v>263</v>
      </c>
      <c r="C90" s="63" t="s">
        <v>31</v>
      </c>
      <c r="D90" s="64"/>
      <c r="E90" s="65"/>
      <c r="F90" s="66"/>
      <c r="G90" s="67"/>
      <c r="H90" s="64"/>
      <c r="I90" s="64">
        <v>20</v>
      </c>
      <c r="J90" s="64">
        <f t="shared" ref="J90:J164" si="56">D90+H90</f>
        <v>0</v>
      </c>
      <c r="K90" s="96"/>
      <c r="L90" s="96">
        <f t="shared" ref="L90:L164" si="57">I90*K90</f>
        <v>0</v>
      </c>
      <c r="M90" s="143"/>
      <c r="N90" s="143">
        <f t="shared" ref="N90:N172" si="58">I90*M90</f>
        <v>0</v>
      </c>
      <c r="O90" s="156"/>
      <c r="P90" s="156">
        <f t="shared" ref="P90:P158" si="59">I90*O90</f>
        <v>0</v>
      </c>
      <c r="Q90" s="182"/>
      <c r="R90" s="182">
        <f t="shared" ref="R90:R158" si="60">I90*Q90</f>
        <v>0</v>
      </c>
      <c r="S90" s="207"/>
      <c r="T90" s="207">
        <f t="shared" ref="T90:T158" si="61">I90*S90</f>
        <v>0</v>
      </c>
      <c r="U90" s="220"/>
      <c r="V90" s="220">
        <f t="shared" ref="V90:V158" si="62">I90*U90</f>
        <v>0</v>
      </c>
      <c r="W90" s="228"/>
      <c r="X90" s="228">
        <f t="shared" ref="X90:X158" si="63">I90*W90</f>
        <v>0</v>
      </c>
      <c r="Y90" s="240"/>
      <c r="Z90" s="240">
        <f t="shared" ref="Z90:Z158" si="64">I90*Y90</f>
        <v>0</v>
      </c>
      <c r="AA90" s="250"/>
      <c r="AB90" s="250">
        <f t="shared" ref="AB90:AB158" si="65">I90*AA90</f>
        <v>0</v>
      </c>
      <c r="AC90" s="264"/>
      <c r="AD90" s="264">
        <f t="shared" ref="AD90:AD158" si="66">I90*AC90</f>
        <v>0</v>
      </c>
      <c r="AE90" s="278"/>
      <c r="AF90" s="278">
        <f t="shared" ref="AF90:AF158" si="67">I90*AE90</f>
        <v>0</v>
      </c>
      <c r="AG90" s="292"/>
      <c r="AH90" s="292">
        <f t="shared" ref="AH90:AH158" si="68">I90*AG90</f>
        <v>0</v>
      </c>
      <c r="AI90" s="302"/>
      <c r="AJ90" s="302">
        <f t="shared" ref="AJ90:AJ158" si="69">I90*AI90</f>
        <v>0</v>
      </c>
      <c r="AK90" s="318"/>
      <c r="AL90" s="318">
        <f t="shared" ref="AL90:AL158" si="70">I90*AK90</f>
        <v>0</v>
      </c>
      <c r="AM90" s="68">
        <f t="shared" ref="AM90:AM164" si="71">K90+M90+O90+Q90+S90+U90+W90+Y90+AA90+AC90+AE90+AG90+AI90+AK90</f>
        <v>0</v>
      </c>
      <c r="AN90" s="54">
        <f t="shared" ref="AN90:AN158" si="72">L90+N90+P90+R90+T90+V90+X90+Z90+AB90+AD90+AF90+AH90+AJ90+AL90</f>
        <v>0</v>
      </c>
      <c r="AO90" s="64">
        <f t="shared" ref="AO90:AO164" si="73">J90-AM90</f>
        <v>0</v>
      </c>
      <c r="AP90" s="64">
        <f t="shared" ref="AP90:AP158" si="74">I90*AO90</f>
        <v>0</v>
      </c>
      <c r="AQ90" s="65"/>
    </row>
    <row r="91" spans="1:43" ht="21" customHeight="1" x14ac:dyDescent="0.35">
      <c r="A91" s="61">
        <v>40</v>
      </c>
      <c r="B91" s="62" t="s">
        <v>264</v>
      </c>
      <c r="C91" s="63" t="s">
        <v>31</v>
      </c>
      <c r="D91" s="64"/>
      <c r="E91" s="65"/>
      <c r="F91" s="66"/>
      <c r="G91" s="67"/>
      <c r="H91" s="64"/>
      <c r="I91" s="64">
        <v>27</v>
      </c>
      <c r="J91" s="64">
        <f t="shared" si="56"/>
        <v>0</v>
      </c>
      <c r="K91" s="96"/>
      <c r="L91" s="96">
        <f t="shared" si="57"/>
        <v>0</v>
      </c>
      <c r="M91" s="143"/>
      <c r="N91" s="143">
        <f t="shared" si="58"/>
        <v>0</v>
      </c>
      <c r="O91" s="156"/>
      <c r="P91" s="156">
        <f t="shared" si="59"/>
        <v>0</v>
      </c>
      <c r="Q91" s="182"/>
      <c r="R91" s="182">
        <f t="shared" si="60"/>
        <v>0</v>
      </c>
      <c r="S91" s="207"/>
      <c r="T91" s="207">
        <f t="shared" si="61"/>
        <v>0</v>
      </c>
      <c r="U91" s="220"/>
      <c r="V91" s="220">
        <f t="shared" si="62"/>
        <v>0</v>
      </c>
      <c r="W91" s="228"/>
      <c r="X91" s="228">
        <f t="shared" si="63"/>
        <v>0</v>
      </c>
      <c r="Y91" s="240"/>
      <c r="Z91" s="240">
        <f t="shared" si="64"/>
        <v>0</v>
      </c>
      <c r="AA91" s="250"/>
      <c r="AB91" s="250">
        <f t="shared" si="65"/>
        <v>0</v>
      </c>
      <c r="AC91" s="264"/>
      <c r="AD91" s="264">
        <f t="shared" si="66"/>
        <v>0</v>
      </c>
      <c r="AE91" s="278"/>
      <c r="AF91" s="278">
        <f t="shared" si="67"/>
        <v>0</v>
      </c>
      <c r="AG91" s="292"/>
      <c r="AH91" s="292">
        <f t="shared" si="68"/>
        <v>0</v>
      </c>
      <c r="AI91" s="302"/>
      <c r="AJ91" s="302">
        <f t="shared" si="69"/>
        <v>0</v>
      </c>
      <c r="AK91" s="318"/>
      <c r="AL91" s="318">
        <f t="shared" si="70"/>
        <v>0</v>
      </c>
      <c r="AM91" s="68">
        <f t="shared" si="71"/>
        <v>0</v>
      </c>
      <c r="AN91" s="54">
        <f t="shared" si="72"/>
        <v>0</v>
      </c>
      <c r="AO91" s="64">
        <f t="shared" si="73"/>
        <v>0</v>
      </c>
      <c r="AP91" s="64">
        <f t="shared" si="74"/>
        <v>0</v>
      </c>
      <c r="AQ91" s="65"/>
    </row>
    <row r="92" spans="1:43" ht="21" customHeight="1" x14ac:dyDescent="0.35">
      <c r="A92" s="61">
        <v>41</v>
      </c>
      <c r="B92" s="62" t="s">
        <v>265</v>
      </c>
      <c r="C92" s="63" t="s">
        <v>31</v>
      </c>
      <c r="D92" s="64"/>
      <c r="E92" s="65"/>
      <c r="F92" s="66"/>
      <c r="G92" s="67"/>
      <c r="H92" s="64"/>
      <c r="I92" s="64">
        <v>52</v>
      </c>
      <c r="J92" s="64">
        <f t="shared" si="56"/>
        <v>0</v>
      </c>
      <c r="K92" s="96"/>
      <c r="L92" s="96">
        <f t="shared" si="57"/>
        <v>0</v>
      </c>
      <c r="M92" s="143"/>
      <c r="N92" s="143">
        <f t="shared" si="58"/>
        <v>0</v>
      </c>
      <c r="O92" s="156"/>
      <c r="P92" s="156">
        <f t="shared" si="59"/>
        <v>0</v>
      </c>
      <c r="Q92" s="182"/>
      <c r="R92" s="182">
        <f t="shared" si="60"/>
        <v>0</v>
      </c>
      <c r="S92" s="207"/>
      <c r="T92" s="207">
        <f t="shared" si="61"/>
        <v>0</v>
      </c>
      <c r="U92" s="220"/>
      <c r="V92" s="220">
        <f t="shared" si="62"/>
        <v>0</v>
      </c>
      <c r="W92" s="228"/>
      <c r="X92" s="228">
        <f t="shared" si="63"/>
        <v>0</v>
      </c>
      <c r="Y92" s="240"/>
      <c r="Z92" s="240">
        <f t="shared" si="64"/>
        <v>0</v>
      </c>
      <c r="AA92" s="250"/>
      <c r="AB92" s="250">
        <f t="shared" si="65"/>
        <v>0</v>
      </c>
      <c r="AC92" s="264"/>
      <c r="AD92" s="264">
        <f t="shared" si="66"/>
        <v>0</v>
      </c>
      <c r="AE92" s="278"/>
      <c r="AF92" s="278">
        <f t="shared" si="67"/>
        <v>0</v>
      </c>
      <c r="AG92" s="292"/>
      <c r="AH92" s="292">
        <f t="shared" si="68"/>
        <v>0</v>
      </c>
      <c r="AI92" s="302"/>
      <c r="AJ92" s="302">
        <f t="shared" si="69"/>
        <v>0</v>
      </c>
      <c r="AK92" s="318"/>
      <c r="AL92" s="318">
        <f t="shared" si="70"/>
        <v>0</v>
      </c>
      <c r="AM92" s="68">
        <f t="shared" si="71"/>
        <v>0</v>
      </c>
      <c r="AN92" s="54">
        <f t="shared" si="72"/>
        <v>0</v>
      </c>
      <c r="AO92" s="64">
        <f t="shared" si="73"/>
        <v>0</v>
      </c>
      <c r="AP92" s="64">
        <f t="shared" si="74"/>
        <v>0</v>
      </c>
      <c r="AQ92" s="65"/>
    </row>
    <row r="93" spans="1:43" ht="21" customHeight="1" x14ac:dyDescent="0.35">
      <c r="A93" s="61">
        <v>42</v>
      </c>
      <c r="B93" s="62" t="s">
        <v>266</v>
      </c>
      <c r="C93" s="63" t="s">
        <v>238</v>
      </c>
      <c r="D93" s="64"/>
      <c r="E93" s="65"/>
      <c r="F93" s="66"/>
      <c r="G93" s="67"/>
      <c r="H93" s="64"/>
      <c r="I93" s="64"/>
      <c r="J93" s="64">
        <f t="shared" si="56"/>
        <v>0</v>
      </c>
      <c r="K93" s="96"/>
      <c r="L93" s="96">
        <f t="shared" si="57"/>
        <v>0</v>
      </c>
      <c r="M93" s="143"/>
      <c r="N93" s="143">
        <f t="shared" si="58"/>
        <v>0</v>
      </c>
      <c r="O93" s="156"/>
      <c r="P93" s="156">
        <f t="shared" si="59"/>
        <v>0</v>
      </c>
      <c r="Q93" s="182"/>
      <c r="R93" s="182">
        <f t="shared" si="60"/>
        <v>0</v>
      </c>
      <c r="S93" s="207"/>
      <c r="T93" s="207">
        <f t="shared" si="61"/>
        <v>0</v>
      </c>
      <c r="U93" s="220"/>
      <c r="V93" s="220">
        <f t="shared" si="62"/>
        <v>0</v>
      </c>
      <c r="W93" s="228"/>
      <c r="X93" s="228">
        <f t="shared" si="63"/>
        <v>0</v>
      </c>
      <c r="Y93" s="240"/>
      <c r="Z93" s="240">
        <f t="shared" si="64"/>
        <v>0</v>
      </c>
      <c r="AA93" s="250"/>
      <c r="AB93" s="250">
        <f t="shared" si="65"/>
        <v>0</v>
      </c>
      <c r="AC93" s="264"/>
      <c r="AD93" s="264">
        <f t="shared" si="66"/>
        <v>0</v>
      </c>
      <c r="AE93" s="278"/>
      <c r="AF93" s="278">
        <f t="shared" si="67"/>
        <v>0</v>
      </c>
      <c r="AG93" s="292"/>
      <c r="AH93" s="292">
        <f t="shared" si="68"/>
        <v>0</v>
      </c>
      <c r="AI93" s="302"/>
      <c r="AJ93" s="302">
        <f t="shared" si="69"/>
        <v>0</v>
      </c>
      <c r="AK93" s="318"/>
      <c r="AL93" s="318">
        <f t="shared" si="70"/>
        <v>0</v>
      </c>
      <c r="AM93" s="68">
        <f t="shared" si="71"/>
        <v>0</v>
      </c>
      <c r="AN93" s="54">
        <f t="shared" si="72"/>
        <v>0</v>
      </c>
      <c r="AO93" s="64">
        <f t="shared" si="73"/>
        <v>0</v>
      </c>
      <c r="AP93" s="64">
        <f t="shared" si="74"/>
        <v>0</v>
      </c>
      <c r="AQ93" s="65"/>
    </row>
    <row r="94" spans="1:43" ht="21" customHeight="1" x14ac:dyDescent="0.35">
      <c r="A94" s="61">
        <v>43</v>
      </c>
      <c r="B94" s="62" t="s">
        <v>267</v>
      </c>
      <c r="C94" s="63" t="s">
        <v>52</v>
      </c>
      <c r="D94" s="64"/>
      <c r="E94" s="65"/>
      <c r="F94" s="66"/>
      <c r="G94" s="67"/>
      <c r="H94" s="64"/>
      <c r="I94" s="64">
        <v>18.329999999999998</v>
      </c>
      <c r="J94" s="64">
        <f t="shared" si="56"/>
        <v>0</v>
      </c>
      <c r="K94" s="96"/>
      <c r="L94" s="96">
        <f t="shared" si="57"/>
        <v>0</v>
      </c>
      <c r="M94" s="143"/>
      <c r="N94" s="143">
        <f t="shared" si="58"/>
        <v>0</v>
      </c>
      <c r="O94" s="156"/>
      <c r="P94" s="156">
        <f t="shared" si="59"/>
        <v>0</v>
      </c>
      <c r="Q94" s="182"/>
      <c r="R94" s="182">
        <f t="shared" si="60"/>
        <v>0</v>
      </c>
      <c r="S94" s="207"/>
      <c r="T94" s="207">
        <f t="shared" si="61"/>
        <v>0</v>
      </c>
      <c r="U94" s="220"/>
      <c r="V94" s="220">
        <f t="shared" si="62"/>
        <v>0</v>
      </c>
      <c r="W94" s="228"/>
      <c r="X94" s="228">
        <f t="shared" si="63"/>
        <v>0</v>
      </c>
      <c r="Y94" s="240"/>
      <c r="Z94" s="240">
        <f t="shared" si="64"/>
        <v>0</v>
      </c>
      <c r="AA94" s="250"/>
      <c r="AB94" s="250">
        <f t="shared" si="65"/>
        <v>0</v>
      </c>
      <c r="AC94" s="264"/>
      <c r="AD94" s="264">
        <f t="shared" si="66"/>
        <v>0</v>
      </c>
      <c r="AE94" s="278"/>
      <c r="AF94" s="278">
        <f t="shared" si="67"/>
        <v>0</v>
      </c>
      <c r="AG94" s="292"/>
      <c r="AH94" s="292">
        <f t="shared" si="68"/>
        <v>0</v>
      </c>
      <c r="AI94" s="302"/>
      <c r="AJ94" s="302">
        <f t="shared" si="69"/>
        <v>0</v>
      </c>
      <c r="AK94" s="318"/>
      <c r="AL94" s="318">
        <f t="shared" si="70"/>
        <v>0</v>
      </c>
      <c r="AM94" s="68">
        <f t="shared" si="71"/>
        <v>0</v>
      </c>
      <c r="AN94" s="54">
        <f t="shared" si="72"/>
        <v>0</v>
      </c>
      <c r="AO94" s="64">
        <f t="shared" si="73"/>
        <v>0</v>
      </c>
      <c r="AP94" s="64">
        <f t="shared" si="74"/>
        <v>0</v>
      </c>
      <c r="AQ94" s="65"/>
    </row>
    <row r="95" spans="1:43" ht="21" customHeight="1" x14ac:dyDescent="0.35">
      <c r="A95" s="61"/>
      <c r="B95" s="62"/>
      <c r="C95" s="63"/>
      <c r="D95" s="64"/>
      <c r="E95" s="65" t="s">
        <v>248</v>
      </c>
      <c r="F95" s="66">
        <v>2409005035</v>
      </c>
      <c r="G95" s="67">
        <v>243868</v>
      </c>
      <c r="H95" s="64">
        <v>24</v>
      </c>
      <c r="I95" s="64">
        <v>18.329999999999998</v>
      </c>
      <c r="J95" s="64">
        <f t="shared" si="56"/>
        <v>24</v>
      </c>
      <c r="K95" s="96">
        <v>24</v>
      </c>
      <c r="L95" s="96">
        <f t="shared" si="57"/>
        <v>439.91999999999996</v>
      </c>
      <c r="M95" s="143"/>
      <c r="N95" s="143">
        <f t="shared" si="58"/>
        <v>0</v>
      </c>
      <c r="O95" s="156"/>
      <c r="P95" s="156">
        <f t="shared" si="59"/>
        <v>0</v>
      </c>
      <c r="Q95" s="182"/>
      <c r="R95" s="182">
        <f t="shared" si="60"/>
        <v>0</v>
      </c>
      <c r="S95" s="207"/>
      <c r="T95" s="207">
        <f t="shared" si="61"/>
        <v>0</v>
      </c>
      <c r="U95" s="220"/>
      <c r="V95" s="220">
        <f t="shared" si="62"/>
        <v>0</v>
      </c>
      <c r="W95" s="228"/>
      <c r="X95" s="228">
        <f t="shared" si="63"/>
        <v>0</v>
      </c>
      <c r="Y95" s="240"/>
      <c r="Z95" s="240">
        <f t="shared" si="64"/>
        <v>0</v>
      </c>
      <c r="AA95" s="250"/>
      <c r="AB95" s="250">
        <f t="shared" si="65"/>
        <v>0</v>
      </c>
      <c r="AC95" s="264"/>
      <c r="AD95" s="264">
        <f t="shared" si="66"/>
        <v>0</v>
      </c>
      <c r="AE95" s="278"/>
      <c r="AF95" s="278">
        <f t="shared" si="67"/>
        <v>0</v>
      </c>
      <c r="AG95" s="292"/>
      <c r="AH95" s="292">
        <f t="shared" si="68"/>
        <v>0</v>
      </c>
      <c r="AI95" s="302"/>
      <c r="AJ95" s="302">
        <f t="shared" si="69"/>
        <v>0</v>
      </c>
      <c r="AK95" s="318"/>
      <c r="AL95" s="318">
        <f t="shared" si="70"/>
        <v>0</v>
      </c>
      <c r="AM95" s="68">
        <f t="shared" si="71"/>
        <v>24</v>
      </c>
      <c r="AN95" s="54">
        <f t="shared" si="72"/>
        <v>439.91999999999996</v>
      </c>
      <c r="AO95" s="64">
        <f t="shared" ref="AO95" si="75">J95-AM95</f>
        <v>0</v>
      </c>
      <c r="AP95" s="64">
        <f t="shared" ref="AP95" si="76">I95*AO95</f>
        <v>0</v>
      </c>
      <c r="AQ95" s="65"/>
    </row>
    <row r="96" spans="1:43" ht="21" customHeight="1" x14ac:dyDescent="0.35">
      <c r="A96" s="61">
        <v>44</v>
      </c>
      <c r="B96" s="62" t="s">
        <v>268</v>
      </c>
      <c r="C96" s="63" t="s">
        <v>223</v>
      </c>
      <c r="D96" s="64"/>
      <c r="E96" s="65"/>
      <c r="F96" s="66"/>
      <c r="G96" s="67"/>
      <c r="H96" s="64"/>
      <c r="I96" s="64">
        <v>75</v>
      </c>
      <c r="J96" s="64">
        <f t="shared" si="56"/>
        <v>0</v>
      </c>
      <c r="K96" s="96"/>
      <c r="L96" s="96">
        <f t="shared" si="57"/>
        <v>0</v>
      </c>
      <c r="M96" s="143"/>
      <c r="N96" s="143">
        <f t="shared" si="58"/>
        <v>0</v>
      </c>
      <c r="O96" s="156"/>
      <c r="P96" s="156">
        <f t="shared" si="59"/>
        <v>0</v>
      </c>
      <c r="Q96" s="182"/>
      <c r="R96" s="182">
        <f t="shared" si="60"/>
        <v>0</v>
      </c>
      <c r="S96" s="207"/>
      <c r="T96" s="207">
        <f t="shared" si="61"/>
        <v>0</v>
      </c>
      <c r="U96" s="220"/>
      <c r="V96" s="220">
        <f t="shared" si="62"/>
        <v>0</v>
      </c>
      <c r="W96" s="228"/>
      <c r="X96" s="228">
        <f t="shared" si="63"/>
        <v>0</v>
      </c>
      <c r="Y96" s="240"/>
      <c r="Z96" s="240">
        <f t="shared" si="64"/>
        <v>0</v>
      </c>
      <c r="AA96" s="250"/>
      <c r="AB96" s="250">
        <f t="shared" si="65"/>
        <v>0</v>
      </c>
      <c r="AC96" s="264"/>
      <c r="AD96" s="264">
        <f t="shared" si="66"/>
        <v>0</v>
      </c>
      <c r="AE96" s="278"/>
      <c r="AF96" s="278">
        <f t="shared" si="67"/>
        <v>0</v>
      </c>
      <c r="AG96" s="292"/>
      <c r="AH96" s="292">
        <f t="shared" si="68"/>
        <v>0</v>
      </c>
      <c r="AI96" s="302"/>
      <c r="AJ96" s="302">
        <f t="shared" si="69"/>
        <v>0</v>
      </c>
      <c r="AK96" s="318"/>
      <c r="AL96" s="318">
        <f t="shared" si="70"/>
        <v>0</v>
      </c>
      <c r="AM96" s="68">
        <f t="shared" si="71"/>
        <v>0</v>
      </c>
      <c r="AN96" s="54">
        <f t="shared" si="72"/>
        <v>0</v>
      </c>
      <c r="AO96" s="64">
        <f t="shared" si="73"/>
        <v>0</v>
      </c>
      <c r="AP96" s="64">
        <f t="shared" si="74"/>
        <v>0</v>
      </c>
      <c r="AQ96" s="65"/>
    </row>
    <row r="97" spans="1:43" ht="21" customHeight="1" x14ac:dyDescent="0.35">
      <c r="A97" s="63"/>
      <c r="B97" s="62"/>
      <c r="C97" s="63"/>
      <c r="D97" s="64">
        <v>0</v>
      </c>
      <c r="E97" s="65"/>
      <c r="F97" s="66"/>
      <c r="G97" s="67"/>
      <c r="H97" s="64"/>
      <c r="I97" s="64">
        <v>55</v>
      </c>
      <c r="J97" s="64">
        <f t="shared" si="56"/>
        <v>0</v>
      </c>
      <c r="K97" s="96"/>
      <c r="L97" s="96">
        <f t="shared" si="57"/>
        <v>0</v>
      </c>
      <c r="M97" s="143"/>
      <c r="N97" s="143">
        <f t="shared" si="58"/>
        <v>0</v>
      </c>
      <c r="O97" s="156"/>
      <c r="P97" s="156">
        <f t="shared" si="59"/>
        <v>0</v>
      </c>
      <c r="Q97" s="182"/>
      <c r="R97" s="182">
        <f t="shared" si="60"/>
        <v>0</v>
      </c>
      <c r="S97" s="207"/>
      <c r="T97" s="207">
        <f t="shared" si="61"/>
        <v>0</v>
      </c>
      <c r="U97" s="220"/>
      <c r="V97" s="220">
        <f t="shared" si="62"/>
        <v>0</v>
      </c>
      <c r="W97" s="228"/>
      <c r="X97" s="228">
        <f t="shared" si="63"/>
        <v>0</v>
      </c>
      <c r="Y97" s="240"/>
      <c r="Z97" s="240">
        <f t="shared" si="64"/>
        <v>0</v>
      </c>
      <c r="AA97" s="250"/>
      <c r="AB97" s="250">
        <f t="shared" si="65"/>
        <v>0</v>
      </c>
      <c r="AC97" s="264"/>
      <c r="AD97" s="264">
        <f t="shared" si="66"/>
        <v>0</v>
      </c>
      <c r="AE97" s="278"/>
      <c r="AF97" s="278">
        <f t="shared" si="67"/>
        <v>0</v>
      </c>
      <c r="AG97" s="292"/>
      <c r="AH97" s="292">
        <f t="shared" si="68"/>
        <v>0</v>
      </c>
      <c r="AI97" s="302"/>
      <c r="AJ97" s="302">
        <f t="shared" si="69"/>
        <v>0</v>
      </c>
      <c r="AK97" s="318"/>
      <c r="AL97" s="318">
        <f t="shared" si="70"/>
        <v>0</v>
      </c>
      <c r="AM97" s="68">
        <f t="shared" si="71"/>
        <v>0</v>
      </c>
      <c r="AN97" s="54">
        <f t="shared" si="72"/>
        <v>0</v>
      </c>
      <c r="AO97" s="64">
        <f t="shared" si="73"/>
        <v>0</v>
      </c>
      <c r="AP97" s="64">
        <f t="shared" si="74"/>
        <v>0</v>
      </c>
      <c r="AQ97" s="65"/>
    </row>
    <row r="98" spans="1:43" ht="21" customHeight="1" x14ac:dyDescent="0.35">
      <c r="A98" s="61">
        <v>45</v>
      </c>
      <c r="B98" s="62" t="s">
        <v>269</v>
      </c>
      <c r="C98" s="63" t="s">
        <v>223</v>
      </c>
      <c r="D98" s="64"/>
      <c r="E98" s="65"/>
      <c r="F98" s="66"/>
      <c r="G98" s="67"/>
      <c r="H98" s="64"/>
      <c r="I98" s="64">
        <v>139</v>
      </c>
      <c r="J98" s="64">
        <f t="shared" si="56"/>
        <v>0</v>
      </c>
      <c r="K98" s="96"/>
      <c r="L98" s="96">
        <f t="shared" si="57"/>
        <v>0</v>
      </c>
      <c r="M98" s="143"/>
      <c r="N98" s="143">
        <f t="shared" si="58"/>
        <v>0</v>
      </c>
      <c r="O98" s="156"/>
      <c r="P98" s="156">
        <f t="shared" si="59"/>
        <v>0</v>
      </c>
      <c r="Q98" s="182"/>
      <c r="R98" s="182">
        <f t="shared" si="60"/>
        <v>0</v>
      </c>
      <c r="S98" s="207"/>
      <c r="T98" s="207">
        <f t="shared" si="61"/>
        <v>0</v>
      </c>
      <c r="U98" s="220"/>
      <c r="V98" s="220">
        <f t="shared" si="62"/>
        <v>0</v>
      </c>
      <c r="W98" s="228"/>
      <c r="X98" s="228">
        <f t="shared" si="63"/>
        <v>0</v>
      </c>
      <c r="Y98" s="240"/>
      <c r="Z98" s="240">
        <f t="shared" si="64"/>
        <v>0</v>
      </c>
      <c r="AA98" s="250"/>
      <c r="AB98" s="250">
        <f t="shared" si="65"/>
        <v>0</v>
      </c>
      <c r="AC98" s="264"/>
      <c r="AD98" s="264">
        <f t="shared" si="66"/>
        <v>0</v>
      </c>
      <c r="AE98" s="278"/>
      <c r="AF98" s="278">
        <f t="shared" si="67"/>
        <v>0</v>
      </c>
      <c r="AG98" s="292"/>
      <c r="AH98" s="292">
        <f t="shared" si="68"/>
        <v>0</v>
      </c>
      <c r="AI98" s="302"/>
      <c r="AJ98" s="302">
        <f t="shared" si="69"/>
        <v>0</v>
      </c>
      <c r="AK98" s="318"/>
      <c r="AL98" s="318">
        <f t="shared" si="70"/>
        <v>0</v>
      </c>
      <c r="AM98" s="68">
        <f t="shared" si="71"/>
        <v>0</v>
      </c>
      <c r="AN98" s="54">
        <f t="shared" si="72"/>
        <v>0</v>
      </c>
      <c r="AO98" s="64">
        <f t="shared" si="73"/>
        <v>0</v>
      </c>
      <c r="AP98" s="64">
        <f t="shared" si="74"/>
        <v>0</v>
      </c>
      <c r="AQ98" s="65"/>
    </row>
    <row r="99" spans="1:43" ht="21" customHeight="1" x14ac:dyDescent="0.35">
      <c r="A99" s="61"/>
      <c r="B99" s="62"/>
      <c r="C99" s="63"/>
      <c r="D99" s="64"/>
      <c r="E99" s="65"/>
      <c r="F99" s="66"/>
      <c r="G99" s="67"/>
      <c r="H99" s="64"/>
      <c r="I99" s="64">
        <v>150</v>
      </c>
      <c r="J99" s="64">
        <f t="shared" si="56"/>
        <v>0</v>
      </c>
      <c r="K99" s="96"/>
      <c r="L99" s="96">
        <f t="shared" si="57"/>
        <v>0</v>
      </c>
      <c r="M99" s="143"/>
      <c r="N99" s="143">
        <f t="shared" si="58"/>
        <v>0</v>
      </c>
      <c r="O99" s="156"/>
      <c r="P99" s="156">
        <f t="shared" si="59"/>
        <v>0</v>
      </c>
      <c r="Q99" s="182"/>
      <c r="R99" s="182">
        <f t="shared" si="60"/>
        <v>0</v>
      </c>
      <c r="S99" s="207"/>
      <c r="T99" s="207">
        <f t="shared" si="61"/>
        <v>0</v>
      </c>
      <c r="U99" s="220"/>
      <c r="V99" s="220">
        <f t="shared" si="62"/>
        <v>0</v>
      </c>
      <c r="W99" s="228"/>
      <c r="X99" s="228">
        <f t="shared" si="63"/>
        <v>0</v>
      </c>
      <c r="Y99" s="240"/>
      <c r="Z99" s="240">
        <f t="shared" si="64"/>
        <v>0</v>
      </c>
      <c r="AA99" s="250"/>
      <c r="AB99" s="250">
        <f t="shared" si="65"/>
        <v>0</v>
      </c>
      <c r="AC99" s="264"/>
      <c r="AD99" s="264">
        <f t="shared" si="66"/>
        <v>0</v>
      </c>
      <c r="AE99" s="278"/>
      <c r="AF99" s="278">
        <f t="shared" si="67"/>
        <v>0</v>
      </c>
      <c r="AG99" s="292"/>
      <c r="AH99" s="292">
        <f t="shared" si="68"/>
        <v>0</v>
      </c>
      <c r="AI99" s="302"/>
      <c r="AJ99" s="302">
        <f t="shared" si="69"/>
        <v>0</v>
      </c>
      <c r="AK99" s="318"/>
      <c r="AL99" s="318">
        <f t="shared" si="70"/>
        <v>0</v>
      </c>
      <c r="AM99" s="68">
        <f t="shared" si="71"/>
        <v>0</v>
      </c>
      <c r="AN99" s="54">
        <f t="shared" si="72"/>
        <v>0</v>
      </c>
      <c r="AO99" s="64">
        <f t="shared" si="73"/>
        <v>0</v>
      </c>
      <c r="AP99" s="64">
        <f t="shared" si="74"/>
        <v>0</v>
      </c>
      <c r="AQ99" s="65"/>
    </row>
    <row r="100" spans="1:43" ht="21" customHeight="1" x14ac:dyDescent="0.35">
      <c r="A100" s="63"/>
      <c r="B100" s="62"/>
      <c r="C100" s="63"/>
      <c r="D100" s="64">
        <v>0</v>
      </c>
      <c r="E100" s="69"/>
      <c r="F100" s="66"/>
      <c r="G100" s="67"/>
      <c r="H100" s="64"/>
      <c r="I100" s="64">
        <v>167.5</v>
      </c>
      <c r="J100" s="64">
        <f t="shared" si="56"/>
        <v>0</v>
      </c>
      <c r="K100" s="96"/>
      <c r="L100" s="96">
        <f t="shared" si="57"/>
        <v>0</v>
      </c>
      <c r="M100" s="143"/>
      <c r="N100" s="143">
        <f t="shared" si="58"/>
        <v>0</v>
      </c>
      <c r="O100" s="156"/>
      <c r="P100" s="156">
        <f t="shared" si="59"/>
        <v>0</v>
      </c>
      <c r="Q100" s="182"/>
      <c r="R100" s="182">
        <f t="shared" si="60"/>
        <v>0</v>
      </c>
      <c r="S100" s="207"/>
      <c r="T100" s="207">
        <f t="shared" si="61"/>
        <v>0</v>
      </c>
      <c r="U100" s="220"/>
      <c r="V100" s="220">
        <f t="shared" si="62"/>
        <v>0</v>
      </c>
      <c r="W100" s="228"/>
      <c r="X100" s="228">
        <f t="shared" si="63"/>
        <v>0</v>
      </c>
      <c r="Y100" s="240"/>
      <c r="Z100" s="240">
        <f t="shared" si="64"/>
        <v>0</v>
      </c>
      <c r="AA100" s="250"/>
      <c r="AB100" s="250">
        <f t="shared" si="65"/>
        <v>0</v>
      </c>
      <c r="AC100" s="264"/>
      <c r="AD100" s="264">
        <f t="shared" si="66"/>
        <v>0</v>
      </c>
      <c r="AE100" s="278"/>
      <c r="AF100" s="278">
        <f t="shared" si="67"/>
        <v>0</v>
      </c>
      <c r="AG100" s="292"/>
      <c r="AH100" s="292">
        <f t="shared" si="68"/>
        <v>0</v>
      </c>
      <c r="AI100" s="302"/>
      <c r="AJ100" s="302">
        <f t="shared" si="69"/>
        <v>0</v>
      </c>
      <c r="AK100" s="318"/>
      <c r="AL100" s="318">
        <f t="shared" si="70"/>
        <v>0</v>
      </c>
      <c r="AM100" s="68">
        <f t="shared" si="71"/>
        <v>0</v>
      </c>
      <c r="AN100" s="54">
        <f t="shared" si="72"/>
        <v>0</v>
      </c>
      <c r="AO100" s="64">
        <f t="shared" si="73"/>
        <v>0</v>
      </c>
      <c r="AP100" s="64">
        <f t="shared" si="74"/>
        <v>0</v>
      </c>
      <c r="AQ100" s="65"/>
    </row>
    <row r="101" spans="1:43" ht="21" customHeight="1" x14ac:dyDescent="0.35">
      <c r="A101" s="63"/>
      <c r="B101" s="62"/>
      <c r="C101" s="63"/>
      <c r="D101" s="64"/>
      <c r="E101" s="65" t="s">
        <v>248</v>
      </c>
      <c r="F101" s="66">
        <v>2409005035</v>
      </c>
      <c r="G101" s="67">
        <v>243868</v>
      </c>
      <c r="H101" s="64">
        <v>4</v>
      </c>
      <c r="I101" s="64">
        <v>150</v>
      </c>
      <c r="J101" s="64">
        <f t="shared" ref="J101" si="77">D101+H101</f>
        <v>4</v>
      </c>
      <c r="K101" s="96">
        <v>4</v>
      </c>
      <c r="L101" s="96">
        <f t="shared" ref="L101:L102" si="78">I101*K101</f>
        <v>600</v>
      </c>
      <c r="M101" s="143"/>
      <c r="N101" s="143">
        <f t="shared" si="58"/>
        <v>0</v>
      </c>
      <c r="O101" s="156"/>
      <c r="P101" s="156">
        <f t="shared" si="59"/>
        <v>0</v>
      </c>
      <c r="Q101" s="182"/>
      <c r="R101" s="182">
        <f t="shared" si="60"/>
        <v>0</v>
      </c>
      <c r="S101" s="207"/>
      <c r="T101" s="207">
        <f t="shared" si="61"/>
        <v>0</v>
      </c>
      <c r="U101" s="220"/>
      <c r="V101" s="220">
        <f t="shared" si="62"/>
        <v>0</v>
      </c>
      <c r="W101" s="228"/>
      <c r="X101" s="228">
        <f t="shared" si="63"/>
        <v>0</v>
      </c>
      <c r="Y101" s="240"/>
      <c r="Z101" s="240">
        <f t="shared" si="64"/>
        <v>0</v>
      </c>
      <c r="AA101" s="250"/>
      <c r="AB101" s="250">
        <f t="shared" si="65"/>
        <v>0</v>
      </c>
      <c r="AC101" s="264"/>
      <c r="AD101" s="264">
        <f t="shared" si="66"/>
        <v>0</v>
      </c>
      <c r="AE101" s="278"/>
      <c r="AF101" s="278">
        <f t="shared" si="67"/>
        <v>0</v>
      </c>
      <c r="AG101" s="292"/>
      <c r="AH101" s="292">
        <f t="shared" si="68"/>
        <v>0</v>
      </c>
      <c r="AI101" s="302"/>
      <c r="AJ101" s="302">
        <f t="shared" si="69"/>
        <v>0</v>
      </c>
      <c r="AK101" s="318"/>
      <c r="AL101" s="318">
        <f t="shared" si="70"/>
        <v>0</v>
      </c>
      <c r="AM101" s="68">
        <f t="shared" si="71"/>
        <v>4</v>
      </c>
      <c r="AN101" s="54">
        <f t="shared" si="72"/>
        <v>600</v>
      </c>
      <c r="AO101" s="64">
        <f t="shared" ref="AO101" si="79">J101-AM101</f>
        <v>0</v>
      </c>
      <c r="AP101" s="64">
        <f t="shared" ref="AP101" si="80">I101*AO101</f>
        <v>0</v>
      </c>
      <c r="AQ101" s="65"/>
    </row>
    <row r="102" spans="1:43" ht="21" customHeight="1" x14ac:dyDescent="0.35">
      <c r="A102" s="63"/>
      <c r="B102" s="62"/>
      <c r="C102" s="63"/>
      <c r="D102" s="64"/>
      <c r="E102" s="65" t="s">
        <v>320</v>
      </c>
      <c r="F102" s="66">
        <v>106091503370</v>
      </c>
      <c r="G102" s="67">
        <v>243868</v>
      </c>
      <c r="H102" s="64">
        <v>6</v>
      </c>
      <c r="I102" s="64">
        <v>167.5</v>
      </c>
      <c r="J102" s="64">
        <v>6</v>
      </c>
      <c r="K102" s="96">
        <v>6</v>
      </c>
      <c r="L102" s="96">
        <f t="shared" si="78"/>
        <v>1005</v>
      </c>
      <c r="M102" s="143"/>
      <c r="N102" s="143">
        <f t="shared" si="58"/>
        <v>0</v>
      </c>
      <c r="O102" s="156"/>
      <c r="P102" s="156">
        <f t="shared" si="59"/>
        <v>0</v>
      </c>
      <c r="Q102" s="182"/>
      <c r="R102" s="182">
        <f t="shared" si="60"/>
        <v>0</v>
      </c>
      <c r="S102" s="207"/>
      <c r="T102" s="207">
        <f t="shared" si="61"/>
        <v>0</v>
      </c>
      <c r="U102" s="220"/>
      <c r="V102" s="220">
        <f t="shared" si="62"/>
        <v>0</v>
      </c>
      <c r="W102" s="228"/>
      <c r="X102" s="228">
        <f t="shared" si="63"/>
        <v>0</v>
      </c>
      <c r="Y102" s="240"/>
      <c r="Z102" s="240">
        <f t="shared" si="64"/>
        <v>0</v>
      </c>
      <c r="AA102" s="250"/>
      <c r="AB102" s="250">
        <f t="shared" si="65"/>
        <v>0</v>
      </c>
      <c r="AC102" s="264"/>
      <c r="AD102" s="264">
        <f t="shared" si="66"/>
        <v>0</v>
      </c>
      <c r="AE102" s="278"/>
      <c r="AF102" s="278">
        <f t="shared" si="67"/>
        <v>0</v>
      </c>
      <c r="AG102" s="292"/>
      <c r="AH102" s="292">
        <f t="shared" si="68"/>
        <v>0</v>
      </c>
      <c r="AI102" s="302"/>
      <c r="AJ102" s="302">
        <f t="shared" si="69"/>
        <v>0</v>
      </c>
      <c r="AK102" s="318"/>
      <c r="AL102" s="318">
        <f t="shared" si="70"/>
        <v>0</v>
      </c>
      <c r="AM102" s="68">
        <f t="shared" ref="AM102" si="81">K102+M102+O102+Q102+S102+U102+W102+Y102+AA102+AC102+AE102+AG102+AI102+AK102</f>
        <v>6</v>
      </c>
      <c r="AN102" s="54">
        <f t="shared" ref="AN102" si="82">L102+N102+P102+R102+T102+V102+X102+Z102+AB102+AD102+AF102+AH102+AJ102+AL102</f>
        <v>1005</v>
      </c>
      <c r="AO102" s="64">
        <f t="shared" ref="AO102" si="83">J102-AM102</f>
        <v>0</v>
      </c>
      <c r="AP102" s="64">
        <f t="shared" ref="AP102" si="84">I102*AO102</f>
        <v>0</v>
      </c>
      <c r="AQ102" s="65"/>
    </row>
    <row r="103" spans="1:43" ht="21" customHeight="1" x14ac:dyDescent="0.35">
      <c r="A103" s="61">
        <v>46</v>
      </c>
      <c r="B103" s="62" t="s">
        <v>270</v>
      </c>
      <c r="C103" s="63" t="s">
        <v>223</v>
      </c>
      <c r="D103" s="64"/>
      <c r="E103" s="65"/>
      <c r="F103" s="66"/>
      <c r="G103" s="67"/>
      <c r="H103" s="64"/>
      <c r="I103" s="64"/>
      <c r="J103" s="64">
        <f t="shared" si="56"/>
        <v>0</v>
      </c>
      <c r="K103" s="96"/>
      <c r="L103" s="96">
        <f t="shared" si="57"/>
        <v>0</v>
      </c>
      <c r="M103" s="143"/>
      <c r="N103" s="143">
        <f t="shared" si="58"/>
        <v>0</v>
      </c>
      <c r="O103" s="156"/>
      <c r="P103" s="156">
        <f t="shared" si="59"/>
        <v>0</v>
      </c>
      <c r="Q103" s="182"/>
      <c r="R103" s="182">
        <f t="shared" si="60"/>
        <v>0</v>
      </c>
      <c r="S103" s="207"/>
      <c r="T103" s="207">
        <f t="shared" si="61"/>
        <v>0</v>
      </c>
      <c r="U103" s="220"/>
      <c r="V103" s="220">
        <f t="shared" si="62"/>
        <v>0</v>
      </c>
      <c r="W103" s="228"/>
      <c r="X103" s="228">
        <f t="shared" si="63"/>
        <v>0</v>
      </c>
      <c r="Y103" s="240"/>
      <c r="Z103" s="240">
        <f t="shared" si="64"/>
        <v>0</v>
      </c>
      <c r="AA103" s="250"/>
      <c r="AB103" s="250">
        <f t="shared" si="65"/>
        <v>0</v>
      </c>
      <c r="AC103" s="264"/>
      <c r="AD103" s="264">
        <f t="shared" si="66"/>
        <v>0</v>
      </c>
      <c r="AE103" s="278"/>
      <c r="AF103" s="278">
        <f t="shared" si="67"/>
        <v>0</v>
      </c>
      <c r="AG103" s="292"/>
      <c r="AH103" s="292">
        <f t="shared" si="68"/>
        <v>0</v>
      </c>
      <c r="AI103" s="302"/>
      <c r="AJ103" s="302">
        <f t="shared" si="69"/>
        <v>0</v>
      </c>
      <c r="AK103" s="318"/>
      <c r="AL103" s="318">
        <f t="shared" si="70"/>
        <v>0</v>
      </c>
      <c r="AM103" s="68">
        <f t="shared" si="71"/>
        <v>0</v>
      </c>
      <c r="AN103" s="54">
        <f t="shared" si="72"/>
        <v>0</v>
      </c>
      <c r="AO103" s="64">
        <f t="shared" si="73"/>
        <v>0</v>
      </c>
      <c r="AP103" s="64">
        <f t="shared" si="74"/>
        <v>0</v>
      </c>
      <c r="AQ103" s="65"/>
    </row>
    <row r="104" spans="1:43" ht="21" customHeight="1" x14ac:dyDescent="0.35">
      <c r="A104" s="61">
        <v>47</v>
      </c>
      <c r="B104" s="62" t="s">
        <v>271</v>
      </c>
      <c r="C104" s="63" t="s">
        <v>31</v>
      </c>
      <c r="D104" s="64"/>
      <c r="E104" s="65"/>
      <c r="F104" s="66"/>
      <c r="G104" s="67"/>
      <c r="H104" s="64"/>
      <c r="I104" s="64">
        <v>14.33</v>
      </c>
      <c r="J104" s="64">
        <f t="shared" si="56"/>
        <v>0</v>
      </c>
      <c r="K104" s="96"/>
      <c r="L104" s="96">
        <f t="shared" si="57"/>
        <v>0</v>
      </c>
      <c r="M104" s="143"/>
      <c r="N104" s="143">
        <f t="shared" si="58"/>
        <v>0</v>
      </c>
      <c r="O104" s="156"/>
      <c r="P104" s="156">
        <f t="shared" si="59"/>
        <v>0</v>
      </c>
      <c r="Q104" s="182"/>
      <c r="R104" s="182">
        <f t="shared" si="60"/>
        <v>0</v>
      </c>
      <c r="S104" s="207"/>
      <c r="T104" s="207">
        <f t="shared" si="61"/>
        <v>0</v>
      </c>
      <c r="U104" s="220"/>
      <c r="V104" s="220">
        <f t="shared" si="62"/>
        <v>0</v>
      </c>
      <c r="W104" s="228"/>
      <c r="X104" s="228">
        <f t="shared" si="63"/>
        <v>0</v>
      </c>
      <c r="Y104" s="240"/>
      <c r="Z104" s="240">
        <f t="shared" si="64"/>
        <v>0</v>
      </c>
      <c r="AA104" s="250"/>
      <c r="AB104" s="250">
        <f t="shared" si="65"/>
        <v>0</v>
      </c>
      <c r="AC104" s="264"/>
      <c r="AD104" s="264">
        <f t="shared" si="66"/>
        <v>0</v>
      </c>
      <c r="AE104" s="278"/>
      <c r="AF104" s="278">
        <f t="shared" si="67"/>
        <v>0</v>
      </c>
      <c r="AG104" s="292"/>
      <c r="AH104" s="292">
        <f t="shared" si="68"/>
        <v>0</v>
      </c>
      <c r="AI104" s="302"/>
      <c r="AJ104" s="302">
        <f t="shared" si="69"/>
        <v>0</v>
      </c>
      <c r="AK104" s="318"/>
      <c r="AL104" s="318">
        <f t="shared" si="70"/>
        <v>0</v>
      </c>
      <c r="AM104" s="68">
        <f t="shared" si="71"/>
        <v>0</v>
      </c>
      <c r="AN104" s="54">
        <f t="shared" si="72"/>
        <v>0</v>
      </c>
      <c r="AO104" s="64">
        <f t="shared" si="73"/>
        <v>0</v>
      </c>
      <c r="AP104" s="64">
        <f t="shared" si="74"/>
        <v>0</v>
      </c>
      <c r="AQ104" s="65"/>
    </row>
    <row r="105" spans="1:43" ht="21" customHeight="1" x14ac:dyDescent="0.35">
      <c r="A105" s="63"/>
      <c r="B105" s="62"/>
      <c r="C105" s="63"/>
      <c r="D105" s="64">
        <v>0</v>
      </c>
      <c r="E105" s="69"/>
      <c r="F105" s="66"/>
      <c r="G105" s="67"/>
      <c r="H105" s="64"/>
      <c r="I105" s="64">
        <v>12.46</v>
      </c>
      <c r="J105" s="64">
        <f t="shared" si="56"/>
        <v>0</v>
      </c>
      <c r="K105" s="96"/>
      <c r="L105" s="96">
        <f t="shared" si="57"/>
        <v>0</v>
      </c>
      <c r="M105" s="143"/>
      <c r="N105" s="143">
        <f t="shared" si="58"/>
        <v>0</v>
      </c>
      <c r="O105" s="156"/>
      <c r="P105" s="156">
        <f t="shared" si="59"/>
        <v>0</v>
      </c>
      <c r="Q105" s="182"/>
      <c r="R105" s="182">
        <f t="shared" si="60"/>
        <v>0</v>
      </c>
      <c r="S105" s="207"/>
      <c r="T105" s="207">
        <f t="shared" si="61"/>
        <v>0</v>
      </c>
      <c r="U105" s="220"/>
      <c r="V105" s="220">
        <f t="shared" si="62"/>
        <v>0</v>
      </c>
      <c r="W105" s="228"/>
      <c r="X105" s="228">
        <f t="shared" si="63"/>
        <v>0</v>
      </c>
      <c r="Y105" s="240"/>
      <c r="Z105" s="240">
        <f t="shared" si="64"/>
        <v>0</v>
      </c>
      <c r="AA105" s="250"/>
      <c r="AB105" s="250">
        <f t="shared" si="65"/>
        <v>0</v>
      </c>
      <c r="AC105" s="264"/>
      <c r="AD105" s="264">
        <f t="shared" si="66"/>
        <v>0</v>
      </c>
      <c r="AE105" s="278"/>
      <c r="AF105" s="278">
        <f t="shared" si="67"/>
        <v>0</v>
      </c>
      <c r="AG105" s="292"/>
      <c r="AH105" s="292">
        <f t="shared" si="68"/>
        <v>0</v>
      </c>
      <c r="AI105" s="302"/>
      <c r="AJ105" s="302">
        <f t="shared" si="69"/>
        <v>0</v>
      </c>
      <c r="AK105" s="318"/>
      <c r="AL105" s="318">
        <f t="shared" si="70"/>
        <v>0</v>
      </c>
      <c r="AM105" s="68">
        <f t="shared" si="71"/>
        <v>0</v>
      </c>
      <c r="AN105" s="54">
        <f t="shared" si="72"/>
        <v>0</v>
      </c>
      <c r="AO105" s="64">
        <f t="shared" si="73"/>
        <v>0</v>
      </c>
      <c r="AP105" s="64">
        <f t="shared" si="74"/>
        <v>0</v>
      </c>
      <c r="AQ105" s="65"/>
    </row>
    <row r="106" spans="1:43" ht="21" customHeight="1" x14ac:dyDescent="0.35">
      <c r="A106" s="63"/>
      <c r="B106" s="62"/>
      <c r="C106" s="63"/>
      <c r="D106" s="64"/>
      <c r="E106" s="65" t="s">
        <v>248</v>
      </c>
      <c r="F106" s="66">
        <v>2409005035</v>
      </c>
      <c r="G106" s="67">
        <v>243868</v>
      </c>
      <c r="H106" s="64">
        <v>96</v>
      </c>
      <c r="I106" s="64">
        <v>2.58</v>
      </c>
      <c r="J106" s="64">
        <f t="shared" si="56"/>
        <v>96</v>
      </c>
      <c r="K106" s="96">
        <v>96</v>
      </c>
      <c r="L106" s="96">
        <f t="shared" si="57"/>
        <v>247.68</v>
      </c>
      <c r="M106" s="143"/>
      <c r="N106" s="143">
        <f t="shared" si="58"/>
        <v>0</v>
      </c>
      <c r="O106" s="156"/>
      <c r="P106" s="156">
        <f t="shared" si="59"/>
        <v>0</v>
      </c>
      <c r="Q106" s="182"/>
      <c r="R106" s="182">
        <f t="shared" si="60"/>
        <v>0</v>
      </c>
      <c r="S106" s="207"/>
      <c r="T106" s="207">
        <f t="shared" si="61"/>
        <v>0</v>
      </c>
      <c r="U106" s="220"/>
      <c r="V106" s="220">
        <f t="shared" si="62"/>
        <v>0</v>
      </c>
      <c r="W106" s="228"/>
      <c r="X106" s="228">
        <f t="shared" si="63"/>
        <v>0</v>
      </c>
      <c r="Y106" s="240"/>
      <c r="Z106" s="240">
        <f t="shared" si="64"/>
        <v>0</v>
      </c>
      <c r="AA106" s="250"/>
      <c r="AB106" s="250">
        <f t="shared" si="65"/>
        <v>0</v>
      </c>
      <c r="AC106" s="264"/>
      <c r="AD106" s="264">
        <f t="shared" si="66"/>
        <v>0</v>
      </c>
      <c r="AE106" s="278"/>
      <c r="AF106" s="278">
        <f t="shared" si="67"/>
        <v>0</v>
      </c>
      <c r="AG106" s="292"/>
      <c r="AH106" s="292">
        <f t="shared" si="68"/>
        <v>0</v>
      </c>
      <c r="AI106" s="302"/>
      <c r="AJ106" s="302">
        <f t="shared" si="69"/>
        <v>0</v>
      </c>
      <c r="AK106" s="318"/>
      <c r="AL106" s="318">
        <f t="shared" si="70"/>
        <v>0</v>
      </c>
      <c r="AM106" s="68">
        <f t="shared" si="71"/>
        <v>96</v>
      </c>
      <c r="AN106" s="54">
        <f t="shared" si="72"/>
        <v>247.68</v>
      </c>
      <c r="AO106" s="64">
        <f t="shared" ref="AO106" si="85">J106-AM106</f>
        <v>0</v>
      </c>
      <c r="AP106" s="64">
        <f t="shared" ref="AP106" si="86">I106*AO106</f>
        <v>0</v>
      </c>
      <c r="AQ106" s="65"/>
    </row>
    <row r="107" spans="1:43" ht="21" customHeight="1" x14ac:dyDescent="0.35">
      <c r="A107" s="61">
        <v>48</v>
      </c>
      <c r="B107" s="62" t="s">
        <v>272</v>
      </c>
      <c r="C107" s="63" t="s">
        <v>44</v>
      </c>
      <c r="D107" s="64"/>
      <c r="E107" s="65" t="s">
        <v>313</v>
      </c>
      <c r="F107" s="66" t="s">
        <v>314</v>
      </c>
      <c r="G107" s="67">
        <v>243870</v>
      </c>
      <c r="H107" s="64">
        <v>120</v>
      </c>
      <c r="I107" s="64">
        <v>45</v>
      </c>
      <c r="J107" s="64">
        <f t="shared" si="56"/>
        <v>120</v>
      </c>
      <c r="K107" s="96">
        <v>120</v>
      </c>
      <c r="L107" s="96">
        <f t="shared" si="57"/>
        <v>5400</v>
      </c>
      <c r="M107" s="143"/>
      <c r="N107" s="143">
        <f t="shared" si="58"/>
        <v>0</v>
      </c>
      <c r="O107" s="156"/>
      <c r="P107" s="156">
        <f t="shared" si="59"/>
        <v>0</v>
      </c>
      <c r="Q107" s="182"/>
      <c r="R107" s="182">
        <f t="shared" si="60"/>
        <v>0</v>
      </c>
      <c r="S107" s="207"/>
      <c r="T107" s="207">
        <f t="shared" si="61"/>
        <v>0</v>
      </c>
      <c r="U107" s="220"/>
      <c r="V107" s="220">
        <f t="shared" si="62"/>
        <v>0</v>
      </c>
      <c r="W107" s="228"/>
      <c r="X107" s="228">
        <f t="shared" si="63"/>
        <v>0</v>
      </c>
      <c r="Y107" s="240"/>
      <c r="Z107" s="240">
        <f t="shared" si="64"/>
        <v>0</v>
      </c>
      <c r="AA107" s="250"/>
      <c r="AB107" s="250">
        <f t="shared" si="65"/>
        <v>0</v>
      </c>
      <c r="AC107" s="264"/>
      <c r="AD107" s="264">
        <f t="shared" si="66"/>
        <v>0</v>
      </c>
      <c r="AE107" s="278"/>
      <c r="AF107" s="278">
        <f t="shared" si="67"/>
        <v>0</v>
      </c>
      <c r="AG107" s="292"/>
      <c r="AH107" s="292">
        <f t="shared" si="68"/>
        <v>0</v>
      </c>
      <c r="AI107" s="302"/>
      <c r="AJ107" s="302">
        <f t="shared" si="69"/>
        <v>0</v>
      </c>
      <c r="AK107" s="318"/>
      <c r="AL107" s="318">
        <f t="shared" si="70"/>
        <v>0</v>
      </c>
      <c r="AM107" s="68">
        <f t="shared" si="71"/>
        <v>120</v>
      </c>
      <c r="AN107" s="54">
        <f t="shared" si="72"/>
        <v>5400</v>
      </c>
      <c r="AO107" s="64">
        <f t="shared" si="73"/>
        <v>0</v>
      </c>
      <c r="AP107" s="64">
        <f t="shared" si="74"/>
        <v>0</v>
      </c>
      <c r="AQ107" s="65"/>
    </row>
    <row r="108" spans="1:43" ht="21" customHeight="1" x14ac:dyDescent="0.35">
      <c r="A108" s="63"/>
      <c r="B108" s="62"/>
      <c r="C108" s="63"/>
      <c r="D108" s="64">
        <v>0</v>
      </c>
      <c r="E108" s="69"/>
      <c r="F108" s="66"/>
      <c r="G108" s="67"/>
      <c r="H108" s="64"/>
      <c r="I108" s="64">
        <v>45</v>
      </c>
      <c r="J108" s="64">
        <f t="shared" si="56"/>
        <v>0</v>
      </c>
      <c r="K108" s="96"/>
      <c r="L108" s="96">
        <f t="shared" si="57"/>
        <v>0</v>
      </c>
      <c r="M108" s="143"/>
      <c r="N108" s="143">
        <f t="shared" si="58"/>
        <v>0</v>
      </c>
      <c r="O108" s="156"/>
      <c r="P108" s="156">
        <f t="shared" si="59"/>
        <v>0</v>
      </c>
      <c r="Q108" s="182"/>
      <c r="R108" s="182">
        <f t="shared" si="60"/>
        <v>0</v>
      </c>
      <c r="S108" s="207"/>
      <c r="T108" s="207">
        <f t="shared" si="61"/>
        <v>0</v>
      </c>
      <c r="U108" s="220"/>
      <c r="V108" s="220">
        <f t="shared" si="62"/>
        <v>0</v>
      </c>
      <c r="W108" s="228"/>
      <c r="X108" s="228">
        <f t="shared" si="63"/>
        <v>0</v>
      </c>
      <c r="Y108" s="240"/>
      <c r="Z108" s="240">
        <f t="shared" si="64"/>
        <v>0</v>
      </c>
      <c r="AA108" s="250"/>
      <c r="AB108" s="250">
        <f t="shared" si="65"/>
        <v>0</v>
      </c>
      <c r="AC108" s="264"/>
      <c r="AD108" s="264">
        <f t="shared" si="66"/>
        <v>0</v>
      </c>
      <c r="AE108" s="278"/>
      <c r="AF108" s="278">
        <f t="shared" si="67"/>
        <v>0</v>
      </c>
      <c r="AG108" s="292"/>
      <c r="AH108" s="292">
        <f t="shared" si="68"/>
        <v>0</v>
      </c>
      <c r="AI108" s="302"/>
      <c r="AJ108" s="302">
        <f t="shared" si="69"/>
        <v>0</v>
      </c>
      <c r="AK108" s="318"/>
      <c r="AL108" s="318">
        <f t="shared" si="70"/>
        <v>0</v>
      </c>
      <c r="AM108" s="68">
        <f t="shared" si="71"/>
        <v>0</v>
      </c>
      <c r="AN108" s="54">
        <f t="shared" si="72"/>
        <v>0</v>
      </c>
      <c r="AO108" s="64">
        <f t="shared" si="73"/>
        <v>0</v>
      </c>
      <c r="AP108" s="64">
        <f t="shared" si="74"/>
        <v>0</v>
      </c>
      <c r="AQ108" s="65"/>
    </row>
    <row r="109" spans="1:43" ht="21" customHeight="1" x14ac:dyDescent="0.35">
      <c r="A109" s="61">
        <v>49</v>
      </c>
      <c r="B109" s="62" t="s">
        <v>273</v>
      </c>
      <c r="C109" s="63" t="s">
        <v>44</v>
      </c>
      <c r="D109" s="64"/>
      <c r="E109" s="65"/>
      <c r="F109" s="66"/>
      <c r="G109" s="67"/>
      <c r="H109" s="64"/>
      <c r="I109" s="64"/>
      <c r="J109" s="64">
        <f t="shared" si="56"/>
        <v>0</v>
      </c>
      <c r="K109" s="96"/>
      <c r="L109" s="96">
        <f t="shared" si="57"/>
        <v>0</v>
      </c>
      <c r="M109" s="143"/>
      <c r="N109" s="143">
        <f t="shared" si="58"/>
        <v>0</v>
      </c>
      <c r="O109" s="156"/>
      <c r="P109" s="156">
        <f t="shared" si="59"/>
        <v>0</v>
      </c>
      <c r="Q109" s="182"/>
      <c r="R109" s="182">
        <f t="shared" si="60"/>
        <v>0</v>
      </c>
      <c r="S109" s="207"/>
      <c r="T109" s="207">
        <f t="shared" si="61"/>
        <v>0</v>
      </c>
      <c r="U109" s="220"/>
      <c r="V109" s="220">
        <f t="shared" si="62"/>
        <v>0</v>
      </c>
      <c r="W109" s="228"/>
      <c r="X109" s="228">
        <f t="shared" si="63"/>
        <v>0</v>
      </c>
      <c r="Y109" s="240"/>
      <c r="Z109" s="240">
        <f t="shared" si="64"/>
        <v>0</v>
      </c>
      <c r="AA109" s="250"/>
      <c r="AB109" s="250">
        <f t="shared" si="65"/>
        <v>0</v>
      </c>
      <c r="AC109" s="264"/>
      <c r="AD109" s="264">
        <f t="shared" si="66"/>
        <v>0</v>
      </c>
      <c r="AE109" s="278"/>
      <c r="AF109" s="278">
        <f t="shared" si="67"/>
        <v>0</v>
      </c>
      <c r="AG109" s="292"/>
      <c r="AH109" s="292">
        <f t="shared" si="68"/>
        <v>0</v>
      </c>
      <c r="AI109" s="302"/>
      <c r="AJ109" s="302">
        <f t="shared" si="69"/>
        <v>0</v>
      </c>
      <c r="AK109" s="318"/>
      <c r="AL109" s="318">
        <f t="shared" si="70"/>
        <v>0</v>
      </c>
      <c r="AM109" s="68">
        <f t="shared" si="71"/>
        <v>0</v>
      </c>
      <c r="AN109" s="54">
        <f t="shared" si="72"/>
        <v>0</v>
      </c>
      <c r="AO109" s="64">
        <f t="shared" si="73"/>
        <v>0</v>
      </c>
      <c r="AP109" s="64">
        <f t="shared" si="74"/>
        <v>0</v>
      </c>
      <c r="AQ109" s="65"/>
    </row>
    <row r="110" spans="1:43" ht="21" customHeight="1" x14ac:dyDescent="0.35">
      <c r="A110" s="63"/>
      <c r="B110" s="62"/>
      <c r="C110" s="63"/>
      <c r="D110" s="64">
        <v>0</v>
      </c>
      <c r="E110" s="69"/>
      <c r="F110" s="66"/>
      <c r="G110" s="67"/>
      <c r="H110" s="64"/>
      <c r="I110" s="64">
        <v>44</v>
      </c>
      <c r="J110" s="64">
        <f t="shared" si="56"/>
        <v>0</v>
      </c>
      <c r="K110" s="96"/>
      <c r="L110" s="96">
        <f t="shared" si="57"/>
        <v>0</v>
      </c>
      <c r="M110" s="143"/>
      <c r="N110" s="143">
        <f t="shared" si="58"/>
        <v>0</v>
      </c>
      <c r="O110" s="156"/>
      <c r="P110" s="156">
        <f t="shared" si="59"/>
        <v>0</v>
      </c>
      <c r="Q110" s="182"/>
      <c r="R110" s="182">
        <f t="shared" si="60"/>
        <v>0</v>
      </c>
      <c r="S110" s="207"/>
      <c r="T110" s="207">
        <f t="shared" si="61"/>
        <v>0</v>
      </c>
      <c r="U110" s="220"/>
      <c r="V110" s="220">
        <f t="shared" si="62"/>
        <v>0</v>
      </c>
      <c r="W110" s="228"/>
      <c r="X110" s="228">
        <f t="shared" si="63"/>
        <v>0</v>
      </c>
      <c r="Y110" s="240"/>
      <c r="Z110" s="240">
        <f t="shared" si="64"/>
        <v>0</v>
      </c>
      <c r="AA110" s="250"/>
      <c r="AB110" s="250">
        <f t="shared" si="65"/>
        <v>0</v>
      </c>
      <c r="AC110" s="264"/>
      <c r="AD110" s="264">
        <f t="shared" si="66"/>
        <v>0</v>
      </c>
      <c r="AE110" s="278"/>
      <c r="AF110" s="278">
        <f t="shared" si="67"/>
        <v>0</v>
      </c>
      <c r="AG110" s="292"/>
      <c r="AH110" s="292">
        <f t="shared" si="68"/>
        <v>0</v>
      </c>
      <c r="AI110" s="302"/>
      <c r="AJ110" s="302">
        <f t="shared" si="69"/>
        <v>0</v>
      </c>
      <c r="AK110" s="318"/>
      <c r="AL110" s="318">
        <f t="shared" si="70"/>
        <v>0</v>
      </c>
      <c r="AM110" s="68">
        <f t="shared" si="71"/>
        <v>0</v>
      </c>
      <c r="AN110" s="54">
        <f t="shared" si="72"/>
        <v>0</v>
      </c>
      <c r="AO110" s="64">
        <f t="shared" si="73"/>
        <v>0</v>
      </c>
      <c r="AP110" s="64">
        <f t="shared" si="74"/>
        <v>0</v>
      </c>
      <c r="AQ110" s="65"/>
    </row>
    <row r="111" spans="1:43" ht="21" customHeight="1" x14ac:dyDescent="0.35">
      <c r="A111" s="63"/>
      <c r="B111" s="62"/>
      <c r="C111" s="63"/>
      <c r="D111" s="64">
        <v>30</v>
      </c>
      <c r="E111" s="69"/>
      <c r="F111" s="66"/>
      <c r="G111" s="67"/>
      <c r="H111" s="64"/>
      <c r="I111" s="64">
        <v>39</v>
      </c>
      <c r="J111" s="64">
        <f t="shared" si="56"/>
        <v>30</v>
      </c>
      <c r="K111" s="96">
        <v>30</v>
      </c>
      <c r="L111" s="96">
        <f t="shared" si="57"/>
        <v>1170</v>
      </c>
      <c r="M111" s="143"/>
      <c r="N111" s="143">
        <f t="shared" si="58"/>
        <v>0</v>
      </c>
      <c r="O111" s="156"/>
      <c r="P111" s="156">
        <f t="shared" si="59"/>
        <v>0</v>
      </c>
      <c r="Q111" s="182"/>
      <c r="R111" s="182">
        <f t="shared" si="60"/>
        <v>0</v>
      </c>
      <c r="S111" s="207"/>
      <c r="T111" s="207">
        <f t="shared" si="61"/>
        <v>0</v>
      </c>
      <c r="U111" s="220"/>
      <c r="V111" s="220">
        <f t="shared" si="62"/>
        <v>0</v>
      </c>
      <c r="W111" s="228"/>
      <c r="X111" s="228">
        <f t="shared" si="63"/>
        <v>0</v>
      </c>
      <c r="Y111" s="240"/>
      <c r="Z111" s="240">
        <f t="shared" si="64"/>
        <v>0</v>
      </c>
      <c r="AA111" s="250">
        <v>0</v>
      </c>
      <c r="AB111" s="250">
        <f t="shared" si="65"/>
        <v>0</v>
      </c>
      <c r="AC111" s="264"/>
      <c r="AD111" s="264">
        <f t="shared" si="66"/>
        <v>0</v>
      </c>
      <c r="AE111" s="278"/>
      <c r="AF111" s="278">
        <f t="shared" si="67"/>
        <v>0</v>
      </c>
      <c r="AG111" s="292"/>
      <c r="AH111" s="292">
        <f t="shared" si="68"/>
        <v>0</v>
      </c>
      <c r="AI111" s="302"/>
      <c r="AJ111" s="302">
        <f t="shared" si="69"/>
        <v>0</v>
      </c>
      <c r="AK111" s="318"/>
      <c r="AL111" s="318">
        <f t="shared" si="70"/>
        <v>0</v>
      </c>
      <c r="AM111" s="68">
        <f t="shared" si="71"/>
        <v>30</v>
      </c>
      <c r="AN111" s="54">
        <f t="shared" si="72"/>
        <v>1170</v>
      </c>
      <c r="AO111" s="64">
        <f t="shared" si="73"/>
        <v>0</v>
      </c>
      <c r="AP111" s="64">
        <f t="shared" si="74"/>
        <v>0</v>
      </c>
      <c r="AQ111" s="65"/>
    </row>
    <row r="112" spans="1:43" ht="21" customHeight="1" x14ac:dyDescent="0.35">
      <c r="A112" s="63"/>
      <c r="B112" s="62"/>
      <c r="C112" s="63"/>
      <c r="D112" s="64"/>
      <c r="E112" s="69" t="s">
        <v>248</v>
      </c>
      <c r="F112" s="66" t="s">
        <v>305</v>
      </c>
      <c r="G112" s="67">
        <v>243857</v>
      </c>
      <c r="H112" s="64">
        <v>12</v>
      </c>
      <c r="I112" s="64">
        <v>44</v>
      </c>
      <c r="J112" s="64">
        <f t="shared" si="56"/>
        <v>12</v>
      </c>
      <c r="K112" s="96"/>
      <c r="L112" s="96"/>
      <c r="M112" s="143"/>
      <c r="N112" s="143">
        <f t="shared" si="58"/>
        <v>0</v>
      </c>
      <c r="O112" s="156"/>
      <c r="P112" s="156">
        <f t="shared" si="59"/>
        <v>0</v>
      </c>
      <c r="Q112" s="182"/>
      <c r="R112" s="182">
        <f t="shared" si="60"/>
        <v>0</v>
      </c>
      <c r="S112" s="207"/>
      <c r="T112" s="207">
        <f t="shared" si="61"/>
        <v>0</v>
      </c>
      <c r="U112" s="220"/>
      <c r="V112" s="220">
        <f t="shared" si="62"/>
        <v>0</v>
      </c>
      <c r="W112" s="228"/>
      <c r="X112" s="228">
        <f t="shared" si="63"/>
        <v>0</v>
      </c>
      <c r="Y112" s="240"/>
      <c r="Z112" s="240">
        <f t="shared" si="64"/>
        <v>0</v>
      </c>
      <c r="AA112" s="250"/>
      <c r="AB112" s="250">
        <f t="shared" si="65"/>
        <v>0</v>
      </c>
      <c r="AC112" s="264"/>
      <c r="AD112" s="264">
        <f t="shared" si="66"/>
        <v>0</v>
      </c>
      <c r="AE112" s="278"/>
      <c r="AF112" s="278">
        <f t="shared" si="67"/>
        <v>0</v>
      </c>
      <c r="AG112" s="292"/>
      <c r="AH112" s="292">
        <f t="shared" si="68"/>
        <v>0</v>
      </c>
      <c r="AI112" s="302"/>
      <c r="AJ112" s="302">
        <f t="shared" si="69"/>
        <v>0</v>
      </c>
      <c r="AK112" s="318"/>
      <c r="AL112" s="318">
        <f t="shared" si="70"/>
        <v>0</v>
      </c>
      <c r="AM112" s="68">
        <f t="shared" si="71"/>
        <v>0</v>
      </c>
      <c r="AN112" s="54">
        <f t="shared" si="72"/>
        <v>0</v>
      </c>
      <c r="AO112" s="64">
        <f t="shared" si="73"/>
        <v>12</v>
      </c>
      <c r="AP112" s="64">
        <f t="shared" si="74"/>
        <v>528</v>
      </c>
      <c r="AQ112" s="65"/>
    </row>
    <row r="113" spans="1:43" ht="21" customHeight="1" x14ac:dyDescent="0.35">
      <c r="A113" s="61">
        <v>50</v>
      </c>
      <c r="B113" s="62" t="s">
        <v>274</v>
      </c>
      <c r="C113" s="63" t="s">
        <v>44</v>
      </c>
      <c r="D113" s="64"/>
      <c r="E113" s="65"/>
      <c r="F113" s="66"/>
      <c r="G113" s="67"/>
      <c r="H113" s="64"/>
      <c r="I113" s="64"/>
      <c r="J113" s="64">
        <f t="shared" si="56"/>
        <v>0</v>
      </c>
      <c r="K113" s="96"/>
      <c r="L113" s="96">
        <f t="shared" si="57"/>
        <v>0</v>
      </c>
      <c r="M113" s="143"/>
      <c r="N113" s="143">
        <f t="shared" si="58"/>
        <v>0</v>
      </c>
      <c r="O113" s="156"/>
      <c r="P113" s="156">
        <f t="shared" si="59"/>
        <v>0</v>
      </c>
      <c r="Q113" s="182"/>
      <c r="R113" s="182">
        <f t="shared" si="60"/>
        <v>0</v>
      </c>
      <c r="S113" s="207"/>
      <c r="T113" s="207">
        <f t="shared" si="61"/>
        <v>0</v>
      </c>
      <c r="U113" s="220"/>
      <c r="V113" s="220">
        <f t="shared" si="62"/>
        <v>0</v>
      </c>
      <c r="W113" s="228"/>
      <c r="X113" s="228">
        <f t="shared" si="63"/>
        <v>0</v>
      </c>
      <c r="Y113" s="240"/>
      <c r="Z113" s="240">
        <f t="shared" si="64"/>
        <v>0</v>
      </c>
      <c r="AA113" s="250"/>
      <c r="AB113" s="250">
        <f t="shared" si="65"/>
        <v>0</v>
      </c>
      <c r="AC113" s="264"/>
      <c r="AD113" s="264">
        <f t="shared" si="66"/>
        <v>0</v>
      </c>
      <c r="AE113" s="278"/>
      <c r="AF113" s="278">
        <f t="shared" si="67"/>
        <v>0</v>
      </c>
      <c r="AG113" s="292"/>
      <c r="AH113" s="292">
        <f t="shared" si="68"/>
        <v>0</v>
      </c>
      <c r="AI113" s="302"/>
      <c r="AJ113" s="302">
        <f t="shared" si="69"/>
        <v>0</v>
      </c>
      <c r="AK113" s="318"/>
      <c r="AL113" s="318">
        <f t="shared" si="70"/>
        <v>0</v>
      </c>
      <c r="AM113" s="68">
        <f t="shared" si="71"/>
        <v>0</v>
      </c>
      <c r="AN113" s="54">
        <f t="shared" si="72"/>
        <v>0</v>
      </c>
      <c r="AO113" s="64">
        <f t="shared" si="73"/>
        <v>0</v>
      </c>
      <c r="AP113" s="64">
        <f t="shared" si="74"/>
        <v>0</v>
      </c>
      <c r="AQ113" s="65"/>
    </row>
    <row r="114" spans="1:43" ht="21" customHeight="1" x14ac:dyDescent="0.35">
      <c r="A114" s="61">
        <v>51</v>
      </c>
      <c r="B114" s="62" t="s">
        <v>275</v>
      </c>
      <c r="C114" s="63" t="s">
        <v>44</v>
      </c>
      <c r="D114" s="64"/>
      <c r="E114" s="65"/>
      <c r="F114" s="66"/>
      <c r="G114" s="67"/>
      <c r="H114" s="64"/>
      <c r="I114" s="64"/>
      <c r="J114" s="64">
        <f t="shared" si="56"/>
        <v>0</v>
      </c>
      <c r="K114" s="96"/>
      <c r="L114" s="96">
        <f t="shared" si="57"/>
        <v>0</v>
      </c>
      <c r="M114" s="143"/>
      <c r="N114" s="143">
        <f t="shared" si="58"/>
        <v>0</v>
      </c>
      <c r="O114" s="156"/>
      <c r="P114" s="156">
        <f t="shared" si="59"/>
        <v>0</v>
      </c>
      <c r="Q114" s="182"/>
      <c r="R114" s="182">
        <f t="shared" si="60"/>
        <v>0</v>
      </c>
      <c r="S114" s="207"/>
      <c r="T114" s="207">
        <f t="shared" si="61"/>
        <v>0</v>
      </c>
      <c r="U114" s="220"/>
      <c r="V114" s="220">
        <f t="shared" si="62"/>
        <v>0</v>
      </c>
      <c r="W114" s="228"/>
      <c r="X114" s="228">
        <f t="shared" si="63"/>
        <v>0</v>
      </c>
      <c r="Y114" s="240"/>
      <c r="Z114" s="240">
        <f t="shared" si="64"/>
        <v>0</v>
      </c>
      <c r="AA114" s="250"/>
      <c r="AB114" s="250">
        <f t="shared" si="65"/>
        <v>0</v>
      </c>
      <c r="AC114" s="264"/>
      <c r="AD114" s="264">
        <f t="shared" si="66"/>
        <v>0</v>
      </c>
      <c r="AE114" s="278"/>
      <c r="AF114" s="278">
        <f t="shared" si="67"/>
        <v>0</v>
      </c>
      <c r="AG114" s="292"/>
      <c r="AH114" s="292">
        <f t="shared" si="68"/>
        <v>0</v>
      </c>
      <c r="AI114" s="302"/>
      <c r="AJ114" s="302">
        <f t="shared" si="69"/>
        <v>0</v>
      </c>
      <c r="AK114" s="318"/>
      <c r="AL114" s="318">
        <f t="shared" si="70"/>
        <v>0</v>
      </c>
      <c r="AM114" s="68">
        <f t="shared" si="71"/>
        <v>0</v>
      </c>
      <c r="AN114" s="54">
        <f t="shared" si="72"/>
        <v>0</v>
      </c>
      <c r="AO114" s="64">
        <f t="shared" si="73"/>
        <v>0</v>
      </c>
      <c r="AP114" s="64">
        <f t="shared" si="74"/>
        <v>0</v>
      </c>
      <c r="AQ114" s="65"/>
    </row>
    <row r="115" spans="1:43" ht="21" customHeight="1" x14ac:dyDescent="0.35">
      <c r="A115" s="61">
        <v>52</v>
      </c>
      <c r="B115" s="62" t="s">
        <v>276</v>
      </c>
      <c r="C115" s="63" t="s">
        <v>44</v>
      </c>
      <c r="D115" s="64"/>
      <c r="E115" s="65"/>
      <c r="F115" s="66"/>
      <c r="G115" s="67"/>
      <c r="H115" s="64"/>
      <c r="I115" s="64"/>
      <c r="J115" s="64">
        <f t="shared" si="56"/>
        <v>0</v>
      </c>
      <c r="K115" s="96"/>
      <c r="L115" s="96">
        <f t="shared" si="57"/>
        <v>0</v>
      </c>
      <c r="M115" s="143"/>
      <c r="N115" s="143">
        <f t="shared" si="58"/>
        <v>0</v>
      </c>
      <c r="O115" s="156"/>
      <c r="P115" s="156">
        <f t="shared" si="59"/>
        <v>0</v>
      </c>
      <c r="Q115" s="182"/>
      <c r="R115" s="182">
        <f t="shared" si="60"/>
        <v>0</v>
      </c>
      <c r="S115" s="207"/>
      <c r="T115" s="207">
        <f t="shared" si="61"/>
        <v>0</v>
      </c>
      <c r="U115" s="220"/>
      <c r="V115" s="220">
        <f t="shared" si="62"/>
        <v>0</v>
      </c>
      <c r="W115" s="228"/>
      <c r="X115" s="228">
        <f t="shared" si="63"/>
        <v>0</v>
      </c>
      <c r="Y115" s="240"/>
      <c r="Z115" s="240">
        <f t="shared" si="64"/>
        <v>0</v>
      </c>
      <c r="AA115" s="250"/>
      <c r="AB115" s="250">
        <f t="shared" si="65"/>
        <v>0</v>
      </c>
      <c r="AC115" s="264"/>
      <c r="AD115" s="264">
        <f t="shared" si="66"/>
        <v>0</v>
      </c>
      <c r="AE115" s="278"/>
      <c r="AF115" s="278">
        <f t="shared" si="67"/>
        <v>0</v>
      </c>
      <c r="AG115" s="292"/>
      <c r="AH115" s="292">
        <f t="shared" si="68"/>
        <v>0</v>
      </c>
      <c r="AI115" s="302"/>
      <c r="AJ115" s="302">
        <f t="shared" si="69"/>
        <v>0</v>
      </c>
      <c r="AK115" s="318"/>
      <c r="AL115" s="318">
        <f t="shared" si="70"/>
        <v>0</v>
      </c>
      <c r="AM115" s="68">
        <f t="shared" si="71"/>
        <v>0</v>
      </c>
      <c r="AN115" s="54">
        <f t="shared" si="72"/>
        <v>0</v>
      </c>
      <c r="AO115" s="64">
        <f t="shared" si="73"/>
        <v>0</v>
      </c>
      <c r="AP115" s="64">
        <f t="shared" si="74"/>
        <v>0</v>
      </c>
      <c r="AQ115" s="65"/>
    </row>
    <row r="116" spans="1:43" ht="21" customHeight="1" x14ac:dyDescent="0.35">
      <c r="A116" s="61">
        <v>53</v>
      </c>
      <c r="B116" s="62" t="s">
        <v>277</v>
      </c>
      <c r="C116" s="63" t="s">
        <v>231</v>
      </c>
      <c r="D116" s="64"/>
      <c r="E116" s="65" t="s">
        <v>311</v>
      </c>
      <c r="F116" s="66" t="s">
        <v>312</v>
      </c>
      <c r="G116" s="67">
        <v>243874</v>
      </c>
      <c r="H116" s="64">
        <v>20</v>
      </c>
      <c r="I116" s="64">
        <v>170</v>
      </c>
      <c r="J116" s="64">
        <f t="shared" si="56"/>
        <v>20</v>
      </c>
      <c r="K116" s="96">
        <v>20</v>
      </c>
      <c r="L116" s="96">
        <f t="shared" si="57"/>
        <v>3400</v>
      </c>
      <c r="M116" s="143"/>
      <c r="N116" s="143">
        <f t="shared" si="58"/>
        <v>0</v>
      </c>
      <c r="O116" s="156"/>
      <c r="P116" s="156">
        <f t="shared" si="59"/>
        <v>0</v>
      </c>
      <c r="Q116" s="182"/>
      <c r="R116" s="182">
        <f t="shared" si="60"/>
        <v>0</v>
      </c>
      <c r="S116" s="207"/>
      <c r="T116" s="207">
        <f t="shared" si="61"/>
        <v>0</v>
      </c>
      <c r="U116" s="220"/>
      <c r="V116" s="220">
        <f t="shared" si="62"/>
        <v>0</v>
      </c>
      <c r="W116" s="228"/>
      <c r="X116" s="228">
        <f t="shared" si="63"/>
        <v>0</v>
      </c>
      <c r="Y116" s="240"/>
      <c r="Z116" s="240">
        <f t="shared" si="64"/>
        <v>0</v>
      </c>
      <c r="AA116" s="250"/>
      <c r="AB116" s="250">
        <f t="shared" si="65"/>
        <v>0</v>
      </c>
      <c r="AC116" s="264"/>
      <c r="AD116" s="264">
        <f t="shared" si="66"/>
        <v>0</v>
      </c>
      <c r="AE116" s="278"/>
      <c r="AF116" s="278">
        <f t="shared" si="67"/>
        <v>0</v>
      </c>
      <c r="AG116" s="292"/>
      <c r="AH116" s="292">
        <f t="shared" si="68"/>
        <v>0</v>
      </c>
      <c r="AI116" s="302"/>
      <c r="AJ116" s="302">
        <f t="shared" si="69"/>
        <v>0</v>
      </c>
      <c r="AK116" s="318"/>
      <c r="AL116" s="318">
        <f t="shared" si="70"/>
        <v>0</v>
      </c>
      <c r="AM116" s="68">
        <f t="shared" si="71"/>
        <v>20</v>
      </c>
      <c r="AN116" s="54">
        <f t="shared" si="72"/>
        <v>3400</v>
      </c>
      <c r="AO116" s="64">
        <f t="shared" si="73"/>
        <v>0</v>
      </c>
      <c r="AP116" s="64">
        <f t="shared" si="74"/>
        <v>0</v>
      </c>
      <c r="AQ116" s="65"/>
    </row>
    <row r="117" spans="1:43" ht="21" customHeight="1" x14ac:dyDescent="0.35">
      <c r="A117" s="63"/>
      <c r="B117" s="62"/>
      <c r="C117" s="63"/>
      <c r="D117" s="64">
        <v>0</v>
      </c>
      <c r="E117" s="69"/>
      <c r="F117" s="66"/>
      <c r="G117" s="67"/>
      <c r="H117" s="64"/>
      <c r="I117" s="64"/>
      <c r="J117" s="64">
        <f t="shared" si="56"/>
        <v>0</v>
      </c>
      <c r="K117" s="96"/>
      <c r="L117" s="96">
        <f t="shared" si="57"/>
        <v>0</v>
      </c>
      <c r="M117" s="143"/>
      <c r="N117" s="143">
        <f t="shared" si="58"/>
        <v>0</v>
      </c>
      <c r="O117" s="156"/>
      <c r="P117" s="156">
        <f t="shared" si="59"/>
        <v>0</v>
      </c>
      <c r="Q117" s="182"/>
      <c r="R117" s="182">
        <f t="shared" si="60"/>
        <v>0</v>
      </c>
      <c r="S117" s="207"/>
      <c r="T117" s="207">
        <f t="shared" si="61"/>
        <v>0</v>
      </c>
      <c r="U117" s="220"/>
      <c r="V117" s="220">
        <f t="shared" si="62"/>
        <v>0</v>
      </c>
      <c r="W117" s="228"/>
      <c r="X117" s="228">
        <f t="shared" si="63"/>
        <v>0</v>
      </c>
      <c r="Y117" s="240"/>
      <c r="Z117" s="240">
        <f t="shared" si="64"/>
        <v>0</v>
      </c>
      <c r="AA117" s="250"/>
      <c r="AB117" s="250">
        <f t="shared" si="65"/>
        <v>0</v>
      </c>
      <c r="AC117" s="264"/>
      <c r="AD117" s="264">
        <f t="shared" si="66"/>
        <v>0</v>
      </c>
      <c r="AE117" s="278"/>
      <c r="AF117" s="278">
        <f t="shared" si="67"/>
        <v>0</v>
      </c>
      <c r="AG117" s="292"/>
      <c r="AH117" s="292">
        <f t="shared" si="68"/>
        <v>0</v>
      </c>
      <c r="AI117" s="302"/>
      <c r="AJ117" s="302">
        <f t="shared" si="69"/>
        <v>0</v>
      </c>
      <c r="AK117" s="318"/>
      <c r="AL117" s="318">
        <f t="shared" si="70"/>
        <v>0</v>
      </c>
      <c r="AM117" s="68">
        <f t="shared" si="71"/>
        <v>0</v>
      </c>
      <c r="AN117" s="54">
        <f t="shared" si="72"/>
        <v>0</v>
      </c>
      <c r="AO117" s="64">
        <f t="shared" si="73"/>
        <v>0</v>
      </c>
      <c r="AP117" s="64">
        <f t="shared" si="74"/>
        <v>0</v>
      </c>
      <c r="AQ117" s="65"/>
    </row>
    <row r="118" spans="1:43" ht="21" customHeight="1" x14ac:dyDescent="0.35">
      <c r="A118" s="61">
        <v>54</v>
      </c>
      <c r="B118" s="62" t="s">
        <v>278</v>
      </c>
      <c r="C118" s="63" t="s">
        <v>231</v>
      </c>
      <c r="D118" s="64"/>
      <c r="E118" s="65"/>
      <c r="F118" s="66"/>
      <c r="G118" s="67"/>
      <c r="H118" s="64"/>
      <c r="I118" s="64"/>
      <c r="J118" s="64">
        <f t="shared" si="56"/>
        <v>0</v>
      </c>
      <c r="K118" s="96"/>
      <c r="L118" s="96">
        <f t="shared" si="57"/>
        <v>0</v>
      </c>
      <c r="M118" s="143"/>
      <c r="N118" s="143">
        <f t="shared" si="58"/>
        <v>0</v>
      </c>
      <c r="O118" s="156"/>
      <c r="P118" s="156">
        <f t="shared" si="59"/>
        <v>0</v>
      </c>
      <c r="Q118" s="182"/>
      <c r="R118" s="182">
        <f t="shared" si="60"/>
        <v>0</v>
      </c>
      <c r="S118" s="207"/>
      <c r="T118" s="207">
        <f t="shared" si="61"/>
        <v>0</v>
      </c>
      <c r="U118" s="220"/>
      <c r="V118" s="220">
        <f t="shared" si="62"/>
        <v>0</v>
      </c>
      <c r="W118" s="228"/>
      <c r="X118" s="228">
        <f t="shared" si="63"/>
        <v>0</v>
      </c>
      <c r="Y118" s="240"/>
      <c r="Z118" s="240">
        <f t="shared" si="64"/>
        <v>0</v>
      </c>
      <c r="AA118" s="250"/>
      <c r="AB118" s="250">
        <f t="shared" si="65"/>
        <v>0</v>
      </c>
      <c r="AC118" s="264"/>
      <c r="AD118" s="264">
        <f t="shared" si="66"/>
        <v>0</v>
      </c>
      <c r="AE118" s="278"/>
      <c r="AF118" s="278">
        <f t="shared" si="67"/>
        <v>0</v>
      </c>
      <c r="AG118" s="292"/>
      <c r="AH118" s="292">
        <f t="shared" si="68"/>
        <v>0</v>
      </c>
      <c r="AI118" s="302"/>
      <c r="AJ118" s="302">
        <f t="shared" si="69"/>
        <v>0</v>
      </c>
      <c r="AK118" s="318"/>
      <c r="AL118" s="318">
        <f t="shared" si="70"/>
        <v>0</v>
      </c>
      <c r="AM118" s="68">
        <f t="shared" si="71"/>
        <v>0</v>
      </c>
      <c r="AN118" s="54">
        <f t="shared" si="72"/>
        <v>0</v>
      </c>
      <c r="AO118" s="64">
        <f t="shared" si="73"/>
        <v>0</v>
      </c>
      <c r="AP118" s="64">
        <f t="shared" si="74"/>
        <v>0</v>
      </c>
      <c r="AQ118" s="65"/>
    </row>
    <row r="119" spans="1:43" ht="21" customHeight="1" x14ac:dyDescent="0.35">
      <c r="A119" s="63"/>
      <c r="B119" s="62"/>
      <c r="C119" s="63"/>
      <c r="D119" s="64">
        <v>0</v>
      </c>
      <c r="E119" s="69"/>
      <c r="F119" s="66"/>
      <c r="G119" s="67"/>
      <c r="H119" s="64"/>
      <c r="I119" s="64"/>
      <c r="J119" s="64">
        <f t="shared" si="56"/>
        <v>0</v>
      </c>
      <c r="K119" s="96"/>
      <c r="L119" s="96">
        <f t="shared" si="57"/>
        <v>0</v>
      </c>
      <c r="M119" s="143"/>
      <c r="N119" s="143">
        <f t="shared" si="58"/>
        <v>0</v>
      </c>
      <c r="O119" s="156"/>
      <c r="P119" s="156">
        <f t="shared" si="59"/>
        <v>0</v>
      </c>
      <c r="Q119" s="182"/>
      <c r="R119" s="182">
        <f t="shared" si="60"/>
        <v>0</v>
      </c>
      <c r="S119" s="207"/>
      <c r="T119" s="207">
        <f t="shared" si="61"/>
        <v>0</v>
      </c>
      <c r="U119" s="220"/>
      <c r="V119" s="220">
        <f t="shared" si="62"/>
        <v>0</v>
      </c>
      <c r="W119" s="228"/>
      <c r="X119" s="228">
        <f t="shared" si="63"/>
        <v>0</v>
      </c>
      <c r="Y119" s="240"/>
      <c r="Z119" s="240">
        <f t="shared" si="64"/>
        <v>0</v>
      </c>
      <c r="AA119" s="250"/>
      <c r="AB119" s="250">
        <f t="shared" si="65"/>
        <v>0</v>
      </c>
      <c r="AC119" s="264"/>
      <c r="AD119" s="264">
        <f t="shared" si="66"/>
        <v>0</v>
      </c>
      <c r="AE119" s="278"/>
      <c r="AF119" s="278">
        <f t="shared" si="67"/>
        <v>0</v>
      </c>
      <c r="AG119" s="292"/>
      <c r="AH119" s="292">
        <f t="shared" si="68"/>
        <v>0</v>
      </c>
      <c r="AI119" s="302"/>
      <c r="AJ119" s="302">
        <f t="shared" si="69"/>
        <v>0</v>
      </c>
      <c r="AK119" s="318"/>
      <c r="AL119" s="318">
        <f t="shared" si="70"/>
        <v>0</v>
      </c>
      <c r="AM119" s="68">
        <f t="shared" si="71"/>
        <v>0</v>
      </c>
      <c r="AN119" s="54">
        <f t="shared" si="72"/>
        <v>0</v>
      </c>
      <c r="AO119" s="64">
        <f t="shared" si="73"/>
        <v>0</v>
      </c>
      <c r="AP119" s="64">
        <f t="shared" si="74"/>
        <v>0</v>
      </c>
      <c r="AQ119" s="65"/>
    </row>
    <row r="120" spans="1:43" ht="21" customHeight="1" x14ac:dyDescent="0.35">
      <c r="A120" s="61">
        <v>55</v>
      </c>
      <c r="B120" s="62" t="s">
        <v>279</v>
      </c>
      <c r="C120" s="63" t="s">
        <v>231</v>
      </c>
      <c r="D120" s="64"/>
      <c r="E120" s="65" t="s">
        <v>311</v>
      </c>
      <c r="F120" s="66" t="s">
        <v>312</v>
      </c>
      <c r="G120" s="67">
        <v>243874</v>
      </c>
      <c r="H120" s="64">
        <v>20</v>
      </c>
      <c r="I120" s="64">
        <v>430</v>
      </c>
      <c r="J120" s="64">
        <f t="shared" si="56"/>
        <v>20</v>
      </c>
      <c r="K120" s="96">
        <v>20</v>
      </c>
      <c r="L120" s="96">
        <f t="shared" si="57"/>
        <v>8600</v>
      </c>
      <c r="M120" s="143"/>
      <c r="N120" s="143">
        <f t="shared" si="58"/>
        <v>0</v>
      </c>
      <c r="O120" s="156"/>
      <c r="P120" s="156">
        <f t="shared" si="59"/>
        <v>0</v>
      </c>
      <c r="Q120" s="182"/>
      <c r="R120" s="182">
        <f t="shared" si="60"/>
        <v>0</v>
      </c>
      <c r="S120" s="207"/>
      <c r="T120" s="207">
        <f t="shared" si="61"/>
        <v>0</v>
      </c>
      <c r="U120" s="220"/>
      <c r="V120" s="220">
        <f t="shared" si="62"/>
        <v>0</v>
      </c>
      <c r="W120" s="228"/>
      <c r="X120" s="228">
        <f t="shared" si="63"/>
        <v>0</v>
      </c>
      <c r="Y120" s="240"/>
      <c r="Z120" s="240">
        <f t="shared" si="64"/>
        <v>0</v>
      </c>
      <c r="AA120" s="250"/>
      <c r="AB120" s="250">
        <f t="shared" si="65"/>
        <v>0</v>
      </c>
      <c r="AC120" s="264"/>
      <c r="AD120" s="264">
        <f t="shared" si="66"/>
        <v>0</v>
      </c>
      <c r="AE120" s="278"/>
      <c r="AF120" s="278">
        <f t="shared" si="67"/>
        <v>0</v>
      </c>
      <c r="AG120" s="292"/>
      <c r="AH120" s="292">
        <f t="shared" si="68"/>
        <v>0</v>
      </c>
      <c r="AI120" s="302"/>
      <c r="AJ120" s="302">
        <f t="shared" si="69"/>
        <v>0</v>
      </c>
      <c r="AK120" s="318"/>
      <c r="AL120" s="318">
        <f t="shared" si="70"/>
        <v>0</v>
      </c>
      <c r="AM120" s="68">
        <f t="shared" si="71"/>
        <v>20</v>
      </c>
      <c r="AN120" s="54">
        <f t="shared" si="72"/>
        <v>8600</v>
      </c>
      <c r="AO120" s="64">
        <f t="shared" si="73"/>
        <v>0</v>
      </c>
      <c r="AP120" s="64">
        <f t="shared" si="74"/>
        <v>0</v>
      </c>
      <c r="AQ120" s="65"/>
    </row>
    <row r="121" spans="1:43" ht="21" customHeight="1" x14ac:dyDescent="0.35">
      <c r="A121" s="63"/>
      <c r="B121" s="62"/>
      <c r="C121" s="63"/>
      <c r="D121" s="64">
        <v>0</v>
      </c>
      <c r="E121" s="69"/>
      <c r="F121" s="66"/>
      <c r="G121" s="67"/>
      <c r="H121" s="64"/>
      <c r="I121" s="64"/>
      <c r="J121" s="64">
        <f t="shared" si="56"/>
        <v>0</v>
      </c>
      <c r="K121" s="96"/>
      <c r="L121" s="96">
        <f t="shared" si="57"/>
        <v>0</v>
      </c>
      <c r="M121" s="143"/>
      <c r="N121" s="143">
        <f t="shared" si="58"/>
        <v>0</v>
      </c>
      <c r="O121" s="156"/>
      <c r="P121" s="156">
        <f t="shared" si="59"/>
        <v>0</v>
      </c>
      <c r="Q121" s="182"/>
      <c r="R121" s="182">
        <f t="shared" si="60"/>
        <v>0</v>
      </c>
      <c r="S121" s="207"/>
      <c r="T121" s="207">
        <f t="shared" si="61"/>
        <v>0</v>
      </c>
      <c r="U121" s="220"/>
      <c r="V121" s="220">
        <f t="shared" si="62"/>
        <v>0</v>
      </c>
      <c r="W121" s="228"/>
      <c r="X121" s="228">
        <f t="shared" si="63"/>
        <v>0</v>
      </c>
      <c r="Y121" s="240"/>
      <c r="Z121" s="240">
        <f t="shared" si="64"/>
        <v>0</v>
      </c>
      <c r="AA121" s="250"/>
      <c r="AB121" s="250">
        <f t="shared" si="65"/>
        <v>0</v>
      </c>
      <c r="AC121" s="264"/>
      <c r="AD121" s="264">
        <f t="shared" si="66"/>
        <v>0</v>
      </c>
      <c r="AE121" s="278"/>
      <c r="AF121" s="278">
        <f t="shared" si="67"/>
        <v>0</v>
      </c>
      <c r="AG121" s="292"/>
      <c r="AH121" s="292">
        <f t="shared" si="68"/>
        <v>0</v>
      </c>
      <c r="AI121" s="302"/>
      <c r="AJ121" s="302">
        <f t="shared" si="69"/>
        <v>0</v>
      </c>
      <c r="AK121" s="318"/>
      <c r="AL121" s="318">
        <f t="shared" si="70"/>
        <v>0</v>
      </c>
      <c r="AM121" s="68">
        <f t="shared" si="71"/>
        <v>0</v>
      </c>
      <c r="AN121" s="54">
        <f t="shared" si="72"/>
        <v>0</v>
      </c>
      <c r="AO121" s="64">
        <f t="shared" si="73"/>
        <v>0</v>
      </c>
      <c r="AP121" s="64">
        <f t="shared" si="74"/>
        <v>0</v>
      </c>
      <c r="AQ121" s="65"/>
    </row>
    <row r="122" spans="1:43" ht="21" customHeight="1" x14ac:dyDescent="0.35">
      <c r="A122" s="61">
        <v>56</v>
      </c>
      <c r="B122" s="62" t="s">
        <v>280</v>
      </c>
      <c r="C122" s="63" t="s">
        <v>231</v>
      </c>
      <c r="D122" s="64"/>
      <c r="E122" s="65" t="s">
        <v>248</v>
      </c>
      <c r="F122" s="66">
        <v>2409005035</v>
      </c>
      <c r="G122" s="67">
        <v>243868</v>
      </c>
      <c r="H122" s="64">
        <v>60</v>
      </c>
      <c r="I122" s="64">
        <v>158.75</v>
      </c>
      <c r="J122" s="64">
        <f t="shared" si="56"/>
        <v>60</v>
      </c>
      <c r="K122" s="96">
        <v>60</v>
      </c>
      <c r="L122" s="96">
        <f t="shared" si="57"/>
        <v>9525</v>
      </c>
      <c r="M122" s="143"/>
      <c r="N122" s="143">
        <f t="shared" si="58"/>
        <v>0</v>
      </c>
      <c r="O122" s="156"/>
      <c r="P122" s="156">
        <f t="shared" si="59"/>
        <v>0</v>
      </c>
      <c r="Q122" s="182"/>
      <c r="R122" s="182">
        <f t="shared" si="60"/>
        <v>0</v>
      </c>
      <c r="S122" s="207"/>
      <c r="T122" s="207">
        <f t="shared" si="61"/>
        <v>0</v>
      </c>
      <c r="U122" s="220"/>
      <c r="V122" s="220">
        <f t="shared" si="62"/>
        <v>0</v>
      </c>
      <c r="W122" s="228"/>
      <c r="X122" s="228">
        <f t="shared" si="63"/>
        <v>0</v>
      </c>
      <c r="Y122" s="240"/>
      <c r="Z122" s="240">
        <f t="shared" si="64"/>
        <v>0</v>
      </c>
      <c r="AA122" s="250"/>
      <c r="AB122" s="250">
        <f t="shared" si="65"/>
        <v>0</v>
      </c>
      <c r="AC122" s="264"/>
      <c r="AD122" s="264">
        <f t="shared" si="66"/>
        <v>0</v>
      </c>
      <c r="AE122" s="278"/>
      <c r="AF122" s="278">
        <f t="shared" si="67"/>
        <v>0</v>
      </c>
      <c r="AG122" s="292"/>
      <c r="AH122" s="292">
        <f t="shared" si="68"/>
        <v>0</v>
      </c>
      <c r="AI122" s="302"/>
      <c r="AJ122" s="302">
        <f t="shared" si="69"/>
        <v>0</v>
      </c>
      <c r="AK122" s="318"/>
      <c r="AL122" s="318">
        <f t="shared" si="70"/>
        <v>0</v>
      </c>
      <c r="AM122" s="68">
        <f t="shared" si="71"/>
        <v>60</v>
      </c>
      <c r="AN122" s="54">
        <f t="shared" si="72"/>
        <v>9525</v>
      </c>
      <c r="AO122" s="64">
        <f t="shared" si="73"/>
        <v>0</v>
      </c>
      <c r="AP122" s="64">
        <f t="shared" si="74"/>
        <v>0</v>
      </c>
      <c r="AQ122" s="65"/>
    </row>
    <row r="123" spans="1:43" ht="21" customHeight="1" x14ac:dyDescent="0.35">
      <c r="A123" s="63"/>
      <c r="B123" s="62"/>
      <c r="C123" s="63"/>
      <c r="D123" s="64">
        <v>0</v>
      </c>
      <c r="E123" s="65"/>
      <c r="F123" s="66"/>
      <c r="G123" s="67"/>
      <c r="H123" s="64"/>
      <c r="I123" s="64"/>
      <c r="J123" s="64">
        <f t="shared" si="56"/>
        <v>0</v>
      </c>
      <c r="K123" s="96"/>
      <c r="L123" s="96">
        <f t="shared" si="57"/>
        <v>0</v>
      </c>
      <c r="M123" s="143"/>
      <c r="N123" s="143">
        <f t="shared" si="58"/>
        <v>0</v>
      </c>
      <c r="O123" s="156"/>
      <c r="P123" s="156">
        <f t="shared" si="59"/>
        <v>0</v>
      </c>
      <c r="Q123" s="182"/>
      <c r="R123" s="182">
        <f t="shared" si="60"/>
        <v>0</v>
      </c>
      <c r="S123" s="207"/>
      <c r="T123" s="207">
        <f t="shared" si="61"/>
        <v>0</v>
      </c>
      <c r="U123" s="220"/>
      <c r="V123" s="220">
        <f t="shared" si="62"/>
        <v>0</v>
      </c>
      <c r="W123" s="228"/>
      <c r="X123" s="228">
        <f t="shared" si="63"/>
        <v>0</v>
      </c>
      <c r="Y123" s="240"/>
      <c r="Z123" s="240">
        <f t="shared" si="64"/>
        <v>0</v>
      </c>
      <c r="AA123" s="250"/>
      <c r="AB123" s="250">
        <f t="shared" si="65"/>
        <v>0</v>
      </c>
      <c r="AC123" s="264"/>
      <c r="AD123" s="264">
        <f t="shared" si="66"/>
        <v>0</v>
      </c>
      <c r="AE123" s="278"/>
      <c r="AF123" s="278">
        <f t="shared" si="67"/>
        <v>0</v>
      </c>
      <c r="AG123" s="292"/>
      <c r="AH123" s="292">
        <f t="shared" si="68"/>
        <v>0</v>
      </c>
      <c r="AI123" s="302"/>
      <c r="AJ123" s="302">
        <f t="shared" si="69"/>
        <v>0</v>
      </c>
      <c r="AK123" s="318"/>
      <c r="AL123" s="318">
        <f t="shared" si="70"/>
        <v>0</v>
      </c>
      <c r="AM123" s="68">
        <f t="shared" si="71"/>
        <v>0</v>
      </c>
      <c r="AN123" s="54">
        <f t="shared" si="72"/>
        <v>0</v>
      </c>
      <c r="AO123" s="64">
        <f t="shared" si="73"/>
        <v>0</v>
      </c>
      <c r="AP123" s="64">
        <f t="shared" si="74"/>
        <v>0</v>
      </c>
      <c r="AQ123" s="65"/>
    </row>
    <row r="124" spans="1:43" ht="21" customHeight="1" x14ac:dyDescent="0.35">
      <c r="A124" s="61">
        <v>57</v>
      </c>
      <c r="B124" s="62" t="s">
        <v>299</v>
      </c>
      <c r="C124" s="63" t="s">
        <v>231</v>
      </c>
      <c r="D124" s="64"/>
      <c r="E124" s="65" t="s">
        <v>248</v>
      </c>
      <c r="F124" s="66">
        <v>2409005035</v>
      </c>
      <c r="G124" s="67">
        <v>243868</v>
      </c>
      <c r="H124" s="64">
        <v>60</v>
      </c>
      <c r="I124" s="64">
        <v>164.75</v>
      </c>
      <c r="J124" s="64">
        <f t="shared" si="56"/>
        <v>60</v>
      </c>
      <c r="K124" s="96">
        <v>60</v>
      </c>
      <c r="L124" s="96">
        <f t="shared" si="57"/>
        <v>9885</v>
      </c>
      <c r="M124" s="143"/>
      <c r="N124" s="143">
        <f t="shared" si="58"/>
        <v>0</v>
      </c>
      <c r="O124" s="156"/>
      <c r="P124" s="156">
        <f t="shared" si="59"/>
        <v>0</v>
      </c>
      <c r="Q124" s="182"/>
      <c r="R124" s="182">
        <f t="shared" si="60"/>
        <v>0</v>
      </c>
      <c r="S124" s="207"/>
      <c r="T124" s="207">
        <f t="shared" si="61"/>
        <v>0</v>
      </c>
      <c r="U124" s="220"/>
      <c r="V124" s="220">
        <f t="shared" si="62"/>
        <v>0</v>
      </c>
      <c r="W124" s="228"/>
      <c r="X124" s="228">
        <f t="shared" si="63"/>
        <v>0</v>
      </c>
      <c r="Y124" s="240"/>
      <c r="Z124" s="240">
        <f t="shared" si="64"/>
        <v>0</v>
      </c>
      <c r="AA124" s="250"/>
      <c r="AB124" s="250">
        <f t="shared" si="65"/>
        <v>0</v>
      </c>
      <c r="AC124" s="264"/>
      <c r="AD124" s="264">
        <f t="shared" si="66"/>
        <v>0</v>
      </c>
      <c r="AE124" s="278"/>
      <c r="AF124" s="278">
        <f t="shared" si="67"/>
        <v>0</v>
      </c>
      <c r="AG124" s="292"/>
      <c r="AH124" s="292">
        <f t="shared" si="68"/>
        <v>0</v>
      </c>
      <c r="AI124" s="302"/>
      <c r="AJ124" s="302">
        <f t="shared" si="69"/>
        <v>0</v>
      </c>
      <c r="AK124" s="318"/>
      <c r="AL124" s="318">
        <f t="shared" si="70"/>
        <v>0</v>
      </c>
      <c r="AM124" s="68">
        <f t="shared" si="71"/>
        <v>60</v>
      </c>
      <c r="AN124" s="54">
        <f t="shared" si="72"/>
        <v>9885</v>
      </c>
      <c r="AO124" s="64">
        <f t="shared" si="73"/>
        <v>0</v>
      </c>
      <c r="AP124" s="64">
        <f t="shared" si="74"/>
        <v>0</v>
      </c>
      <c r="AQ124" s="65"/>
    </row>
    <row r="125" spans="1:43" ht="21" customHeight="1" x14ac:dyDescent="0.35">
      <c r="A125" s="63"/>
      <c r="B125" s="62"/>
      <c r="C125" s="63"/>
      <c r="D125" s="64">
        <v>0</v>
      </c>
      <c r="E125" s="65"/>
      <c r="F125" s="66"/>
      <c r="G125" s="67"/>
      <c r="H125" s="64"/>
      <c r="I125" s="64"/>
      <c r="J125" s="64">
        <f t="shared" si="56"/>
        <v>0</v>
      </c>
      <c r="K125" s="96"/>
      <c r="L125" s="96">
        <f t="shared" si="57"/>
        <v>0</v>
      </c>
      <c r="M125" s="143"/>
      <c r="N125" s="143">
        <f t="shared" si="58"/>
        <v>0</v>
      </c>
      <c r="O125" s="156"/>
      <c r="P125" s="156">
        <f t="shared" si="59"/>
        <v>0</v>
      </c>
      <c r="Q125" s="182"/>
      <c r="R125" s="182">
        <f t="shared" si="60"/>
        <v>0</v>
      </c>
      <c r="S125" s="207"/>
      <c r="T125" s="207">
        <f t="shared" si="61"/>
        <v>0</v>
      </c>
      <c r="U125" s="220"/>
      <c r="V125" s="220">
        <f t="shared" si="62"/>
        <v>0</v>
      </c>
      <c r="W125" s="228"/>
      <c r="X125" s="228">
        <f t="shared" si="63"/>
        <v>0</v>
      </c>
      <c r="Y125" s="240"/>
      <c r="Z125" s="240">
        <f t="shared" si="64"/>
        <v>0</v>
      </c>
      <c r="AA125" s="250"/>
      <c r="AB125" s="250">
        <f t="shared" si="65"/>
        <v>0</v>
      </c>
      <c r="AC125" s="264"/>
      <c r="AD125" s="264">
        <f t="shared" si="66"/>
        <v>0</v>
      </c>
      <c r="AE125" s="278"/>
      <c r="AF125" s="278">
        <f t="shared" si="67"/>
        <v>0</v>
      </c>
      <c r="AG125" s="292"/>
      <c r="AH125" s="292">
        <f t="shared" si="68"/>
        <v>0</v>
      </c>
      <c r="AI125" s="302"/>
      <c r="AJ125" s="302">
        <f t="shared" si="69"/>
        <v>0</v>
      </c>
      <c r="AK125" s="318"/>
      <c r="AL125" s="318">
        <f t="shared" si="70"/>
        <v>0</v>
      </c>
      <c r="AM125" s="68">
        <f t="shared" si="71"/>
        <v>0</v>
      </c>
      <c r="AN125" s="54">
        <f t="shared" si="72"/>
        <v>0</v>
      </c>
      <c r="AO125" s="64">
        <f t="shared" si="73"/>
        <v>0</v>
      </c>
      <c r="AP125" s="64">
        <f t="shared" si="74"/>
        <v>0</v>
      </c>
      <c r="AQ125" s="65"/>
    </row>
    <row r="126" spans="1:43" ht="21" customHeight="1" x14ac:dyDescent="0.35">
      <c r="A126" s="61">
        <v>58</v>
      </c>
      <c r="B126" s="62" t="s">
        <v>281</v>
      </c>
      <c r="C126" s="63" t="s">
        <v>110</v>
      </c>
      <c r="D126" s="64"/>
      <c r="E126" s="65" t="s">
        <v>248</v>
      </c>
      <c r="F126" s="66">
        <v>2409005035</v>
      </c>
      <c r="G126" s="67">
        <v>243868</v>
      </c>
      <c r="H126" s="64">
        <v>36</v>
      </c>
      <c r="I126" s="64">
        <v>82.5</v>
      </c>
      <c r="J126" s="64">
        <f t="shared" si="56"/>
        <v>36</v>
      </c>
      <c r="K126" s="96">
        <v>36</v>
      </c>
      <c r="L126" s="96">
        <f t="shared" si="57"/>
        <v>2970</v>
      </c>
      <c r="M126" s="143"/>
      <c r="N126" s="143">
        <f t="shared" si="58"/>
        <v>0</v>
      </c>
      <c r="O126" s="156"/>
      <c r="P126" s="156">
        <f t="shared" si="59"/>
        <v>0</v>
      </c>
      <c r="Q126" s="182"/>
      <c r="R126" s="182">
        <f t="shared" si="60"/>
        <v>0</v>
      </c>
      <c r="S126" s="207"/>
      <c r="T126" s="207">
        <f t="shared" si="61"/>
        <v>0</v>
      </c>
      <c r="U126" s="220"/>
      <c r="V126" s="220">
        <f t="shared" si="62"/>
        <v>0</v>
      </c>
      <c r="W126" s="228"/>
      <c r="X126" s="228">
        <f t="shared" si="63"/>
        <v>0</v>
      </c>
      <c r="Y126" s="240"/>
      <c r="Z126" s="240">
        <f t="shared" si="64"/>
        <v>0</v>
      </c>
      <c r="AA126" s="250"/>
      <c r="AB126" s="250">
        <f t="shared" si="65"/>
        <v>0</v>
      </c>
      <c r="AC126" s="264"/>
      <c r="AD126" s="264">
        <f t="shared" si="66"/>
        <v>0</v>
      </c>
      <c r="AE126" s="278"/>
      <c r="AF126" s="278">
        <f t="shared" si="67"/>
        <v>0</v>
      </c>
      <c r="AG126" s="292"/>
      <c r="AH126" s="292">
        <f t="shared" si="68"/>
        <v>0</v>
      </c>
      <c r="AI126" s="302"/>
      <c r="AJ126" s="302">
        <f t="shared" si="69"/>
        <v>0</v>
      </c>
      <c r="AK126" s="318"/>
      <c r="AL126" s="318">
        <f t="shared" si="70"/>
        <v>0</v>
      </c>
      <c r="AM126" s="68">
        <f t="shared" si="71"/>
        <v>36</v>
      </c>
      <c r="AN126" s="54">
        <f t="shared" si="72"/>
        <v>2970</v>
      </c>
      <c r="AO126" s="64">
        <f t="shared" si="73"/>
        <v>0</v>
      </c>
      <c r="AP126" s="64">
        <f t="shared" si="74"/>
        <v>0</v>
      </c>
      <c r="AQ126" s="65"/>
    </row>
    <row r="127" spans="1:43" ht="21" customHeight="1" x14ac:dyDescent="0.35">
      <c r="A127" s="61"/>
      <c r="B127" s="62"/>
      <c r="C127" s="63"/>
      <c r="D127" s="64"/>
      <c r="E127" s="65"/>
      <c r="F127" s="66"/>
      <c r="G127" s="67"/>
      <c r="H127" s="64"/>
      <c r="I127" s="64"/>
      <c r="J127" s="64">
        <f t="shared" si="56"/>
        <v>0</v>
      </c>
      <c r="K127" s="96"/>
      <c r="L127" s="96">
        <f t="shared" si="57"/>
        <v>0</v>
      </c>
      <c r="M127" s="143"/>
      <c r="N127" s="143">
        <f t="shared" si="58"/>
        <v>0</v>
      </c>
      <c r="O127" s="156"/>
      <c r="P127" s="156">
        <f t="shared" si="59"/>
        <v>0</v>
      </c>
      <c r="Q127" s="182"/>
      <c r="R127" s="182">
        <f t="shared" si="60"/>
        <v>0</v>
      </c>
      <c r="S127" s="207"/>
      <c r="T127" s="207">
        <f t="shared" si="61"/>
        <v>0</v>
      </c>
      <c r="U127" s="220"/>
      <c r="V127" s="220">
        <f t="shared" si="62"/>
        <v>0</v>
      </c>
      <c r="W127" s="228"/>
      <c r="X127" s="228">
        <f t="shared" si="63"/>
        <v>0</v>
      </c>
      <c r="Y127" s="240"/>
      <c r="Z127" s="240">
        <f t="shared" si="64"/>
        <v>0</v>
      </c>
      <c r="AA127" s="250"/>
      <c r="AB127" s="250">
        <f t="shared" si="65"/>
        <v>0</v>
      </c>
      <c r="AC127" s="264"/>
      <c r="AD127" s="264">
        <f t="shared" si="66"/>
        <v>0</v>
      </c>
      <c r="AE127" s="278"/>
      <c r="AF127" s="278">
        <f t="shared" si="67"/>
        <v>0</v>
      </c>
      <c r="AG127" s="292"/>
      <c r="AH127" s="292">
        <f t="shared" si="68"/>
        <v>0</v>
      </c>
      <c r="AI127" s="302"/>
      <c r="AJ127" s="302">
        <f t="shared" si="69"/>
        <v>0</v>
      </c>
      <c r="AK127" s="318"/>
      <c r="AL127" s="318">
        <f t="shared" si="70"/>
        <v>0</v>
      </c>
      <c r="AM127" s="68">
        <f t="shared" si="71"/>
        <v>0</v>
      </c>
      <c r="AN127" s="54">
        <f t="shared" si="72"/>
        <v>0</v>
      </c>
      <c r="AO127" s="64">
        <f t="shared" si="73"/>
        <v>0</v>
      </c>
      <c r="AP127" s="64">
        <f t="shared" si="74"/>
        <v>0</v>
      </c>
      <c r="AQ127" s="65"/>
    </row>
    <row r="128" spans="1:43" ht="21" customHeight="1" x14ac:dyDescent="0.35">
      <c r="A128" s="61"/>
      <c r="B128" s="62"/>
      <c r="C128" s="63"/>
      <c r="D128" s="64"/>
      <c r="E128" s="65"/>
      <c r="F128" s="66"/>
      <c r="G128" s="67"/>
      <c r="H128" s="64"/>
      <c r="I128" s="64"/>
      <c r="J128" s="64"/>
      <c r="K128" s="96"/>
      <c r="L128" s="96"/>
      <c r="M128" s="143"/>
      <c r="N128" s="143"/>
      <c r="O128" s="156"/>
      <c r="P128" s="156"/>
      <c r="Q128" s="182"/>
      <c r="R128" s="182"/>
      <c r="S128" s="207"/>
      <c r="T128" s="207"/>
      <c r="U128" s="220"/>
      <c r="V128" s="220"/>
      <c r="W128" s="228"/>
      <c r="X128" s="228"/>
      <c r="Y128" s="240"/>
      <c r="Z128" s="240"/>
      <c r="AA128" s="250"/>
      <c r="AB128" s="250"/>
      <c r="AC128" s="264"/>
      <c r="AD128" s="264"/>
      <c r="AE128" s="278"/>
      <c r="AF128" s="278"/>
      <c r="AG128" s="292"/>
      <c r="AH128" s="292"/>
      <c r="AI128" s="302"/>
      <c r="AJ128" s="302"/>
      <c r="AK128" s="318"/>
      <c r="AL128" s="318"/>
      <c r="AM128" s="68"/>
      <c r="AN128" s="54"/>
      <c r="AO128" s="64"/>
      <c r="AP128" s="64"/>
      <c r="AQ128" s="65"/>
    </row>
    <row r="129" spans="1:43" ht="21" customHeight="1" x14ac:dyDescent="0.35">
      <c r="A129" s="61">
        <v>59</v>
      </c>
      <c r="B129" s="62" t="s">
        <v>282</v>
      </c>
      <c r="C129" s="63" t="s">
        <v>234</v>
      </c>
      <c r="D129" s="64"/>
      <c r="E129" s="65"/>
      <c r="F129" s="66"/>
      <c r="G129" s="67"/>
      <c r="H129" s="64"/>
      <c r="I129" s="64"/>
      <c r="J129" s="64">
        <f t="shared" si="56"/>
        <v>0</v>
      </c>
      <c r="K129" s="96"/>
      <c r="L129" s="96">
        <f t="shared" si="57"/>
        <v>0</v>
      </c>
      <c r="M129" s="143"/>
      <c r="N129" s="143">
        <f t="shared" si="58"/>
        <v>0</v>
      </c>
      <c r="O129" s="156"/>
      <c r="P129" s="156">
        <f t="shared" si="59"/>
        <v>0</v>
      </c>
      <c r="Q129" s="182"/>
      <c r="R129" s="182">
        <f t="shared" si="60"/>
        <v>0</v>
      </c>
      <c r="S129" s="207"/>
      <c r="T129" s="207">
        <f t="shared" si="61"/>
        <v>0</v>
      </c>
      <c r="U129" s="220"/>
      <c r="V129" s="220">
        <f t="shared" si="62"/>
        <v>0</v>
      </c>
      <c r="W129" s="228"/>
      <c r="X129" s="228">
        <f t="shared" si="63"/>
        <v>0</v>
      </c>
      <c r="Y129" s="240"/>
      <c r="Z129" s="240">
        <f t="shared" si="64"/>
        <v>0</v>
      </c>
      <c r="AA129" s="250"/>
      <c r="AB129" s="250">
        <f t="shared" si="65"/>
        <v>0</v>
      </c>
      <c r="AC129" s="264"/>
      <c r="AD129" s="264">
        <f t="shared" si="66"/>
        <v>0</v>
      </c>
      <c r="AE129" s="278"/>
      <c r="AF129" s="278">
        <f t="shared" si="67"/>
        <v>0</v>
      </c>
      <c r="AG129" s="292"/>
      <c r="AH129" s="292">
        <f t="shared" si="68"/>
        <v>0</v>
      </c>
      <c r="AI129" s="302"/>
      <c r="AJ129" s="302">
        <f t="shared" si="69"/>
        <v>0</v>
      </c>
      <c r="AK129" s="318"/>
      <c r="AL129" s="318">
        <f t="shared" si="70"/>
        <v>0</v>
      </c>
      <c r="AM129" s="68">
        <f t="shared" si="71"/>
        <v>0</v>
      </c>
      <c r="AN129" s="54">
        <f t="shared" si="72"/>
        <v>0</v>
      </c>
      <c r="AO129" s="64">
        <f t="shared" si="73"/>
        <v>0</v>
      </c>
      <c r="AP129" s="64">
        <f t="shared" si="74"/>
        <v>0</v>
      </c>
      <c r="AQ129" s="65"/>
    </row>
    <row r="130" spans="1:43" ht="21" customHeight="1" x14ac:dyDescent="0.35">
      <c r="A130" s="61">
        <v>60</v>
      </c>
      <c r="B130" s="62" t="s">
        <v>283</v>
      </c>
      <c r="C130" s="63" t="s">
        <v>40</v>
      </c>
      <c r="D130" s="64"/>
      <c r="E130" s="65"/>
      <c r="F130" s="66"/>
      <c r="G130" s="67"/>
      <c r="H130" s="64"/>
      <c r="I130" s="64"/>
      <c r="J130" s="64">
        <f t="shared" si="56"/>
        <v>0</v>
      </c>
      <c r="K130" s="96"/>
      <c r="L130" s="96">
        <f t="shared" si="57"/>
        <v>0</v>
      </c>
      <c r="M130" s="143"/>
      <c r="N130" s="143">
        <f t="shared" si="58"/>
        <v>0</v>
      </c>
      <c r="O130" s="156"/>
      <c r="P130" s="156">
        <f t="shared" si="59"/>
        <v>0</v>
      </c>
      <c r="Q130" s="182"/>
      <c r="R130" s="182">
        <f t="shared" si="60"/>
        <v>0</v>
      </c>
      <c r="S130" s="207"/>
      <c r="T130" s="207">
        <f t="shared" si="61"/>
        <v>0</v>
      </c>
      <c r="U130" s="220"/>
      <c r="V130" s="220">
        <f t="shared" si="62"/>
        <v>0</v>
      </c>
      <c r="W130" s="228"/>
      <c r="X130" s="228">
        <f t="shared" si="63"/>
        <v>0</v>
      </c>
      <c r="Y130" s="240"/>
      <c r="Z130" s="240">
        <f t="shared" si="64"/>
        <v>0</v>
      </c>
      <c r="AA130" s="250"/>
      <c r="AB130" s="250">
        <f t="shared" si="65"/>
        <v>0</v>
      </c>
      <c r="AC130" s="264"/>
      <c r="AD130" s="264">
        <f t="shared" si="66"/>
        <v>0</v>
      </c>
      <c r="AE130" s="278"/>
      <c r="AF130" s="278">
        <f t="shared" si="67"/>
        <v>0</v>
      </c>
      <c r="AG130" s="292"/>
      <c r="AH130" s="292">
        <f t="shared" si="68"/>
        <v>0</v>
      </c>
      <c r="AI130" s="302"/>
      <c r="AJ130" s="302">
        <f t="shared" si="69"/>
        <v>0</v>
      </c>
      <c r="AK130" s="318"/>
      <c r="AL130" s="318">
        <f t="shared" si="70"/>
        <v>0</v>
      </c>
      <c r="AM130" s="68">
        <f t="shared" si="71"/>
        <v>0</v>
      </c>
      <c r="AN130" s="54">
        <f t="shared" si="72"/>
        <v>0</v>
      </c>
      <c r="AO130" s="64">
        <f t="shared" si="73"/>
        <v>0</v>
      </c>
      <c r="AP130" s="64">
        <f t="shared" si="74"/>
        <v>0</v>
      </c>
      <c r="AQ130" s="65"/>
    </row>
    <row r="131" spans="1:43" ht="21" customHeight="1" x14ac:dyDescent="0.35">
      <c r="A131" s="63"/>
      <c r="B131" s="62"/>
      <c r="C131" s="63"/>
      <c r="D131" s="64">
        <v>0</v>
      </c>
      <c r="E131" s="69"/>
      <c r="F131" s="66"/>
      <c r="G131" s="67"/>
      <c r="H131" s="64"/>
      <c r="I131" s="64"/>
      <c r="J131" s="64">
        <f t="shared" si="56"/>
        <v>0</v>
      </c>
      <c r="K131" s="96"/>
      <c r="L131" s="96">
        <f t="shared" si="57"/>
        <v>0</v>
      </c>
      <c r="M131" s="143"/>
      <c r="N131" s="143">
        <f t="shared" si="58"/>
        <v>0</v>
      </c>
      <c r="O131" s="156"/>
      <c r="P131" s="156">
        <f t="shared" si="59"/>
        <v>0</v>
      </c>
      <c r="Q131" s="182"/>
      <c r="R131" s="182">
        <f t="shared" si="60"/>
        <v>0</v>
      </c>
      <c r="S131" s="207"/>
      <c r="T131" s="207">
        <f t="shared" si="61"/>
        <v>0</v>
      </c>
      <c r="U131" s="220"/>
      <c r="V131" s="220">
        <f t="shared" si="62"/>
        <v>0</v>
      </c>
      <c r="W131" s="228"/>
      <c r="X131" s="228">
        <f t="shared" si="63"/>
        <v>0</v>
      </c>
      <c r="Y131" s="240"/>
      <c r="Z131" s="240">
        <f t="shared" si="64"/>
        <v>0</v>
      </c>
      <c r="AA131" s="250"/>
      <c r="AB131" s="250">
        <f t="shared" si="65"/>
        <v>0</v>
      </c>
      <c r="AC131" s="264"/>
      <c r="AD131" s="264">
        <f t="shared" si="66"/>
        <v>0</v>
      </c>
      <c r="AE131" s="278"/>
      <c r="AF131" s="278">
        <f t="shared" si="67"/>
        <v>0</v>
      </c>
      <c r="AG131" s="292"/>
      <c r="AH131" s="292">
        <f t="shared" si="68"/>
        <v>0</v>
      </c>
      <c r="AI131" s="302"/>
      <c r="AJ131" s="302">
        <f t="shared" si="69"/>
        <v>0</v>
      </c>
      <c r="AK131" s="318"/>
      <c r="AL131" s="318">
        <f t="shared" si="70"/>
        <v>0</v>
      </c>
      <c r="AM131" s="68">
        <f t="shared" si="71"/>
        <v>0</v>
      </c>
      <c r="AN131" s="54">
        <f t="shared" si="72"/>
        <v>0</v>
      </c>
      <c r="AO131" s="64">
        <f t="shared" si="73"/>
        <v>0</v>
      </c>
      <c r="AP131" s="64">
        <f t="shared" si="74"/>
        <v>0</v>
      </c>
      <c r="AQ131" s="65"/>
    </row>
    <row r="132" spans="1:43" ht="21" customHeight="1" x14ac:dyDescent="0.35">
      <c r="A132" s="63"/>
      <c r="B132" s="62"/>
      <c r="C132" s="63"/>
      <c r="D132" s="64">
        <v>0</v>
      </c>
      <c r="E132" s="69"/>
      <c r="F132" s="66"/>
      <c r="G132" s="67"/>
      <c r="H132" s="64"/>
      <c r="I132" s="64"/>
      <c r="J132" s="64">
        <f t="shared" si="56"/>
        <v>0</v>
      </c>
      <c r="K132" s="96"/>
      <c r="L132" s="96">
        <f t="shared" si="57"/>
        <v>0</v>
      </c>
      <c r="M132" s="143"/>
      <c r="N132" s="143">
        <f t="shared" si="58"/>
        <v>0</v>
      </c>
      <c r="O132" s="156"/>
      <c r="P132" s="156">
        <f t="shared" si="59"/>
        <v>0</v>
      </c>
      <c r="Q132" s="182"/>
      <c r="R132" s="182">
        <f t="shared" si="60"/>
        <v>0</v>
      </c>
      <c r="S132" s="207"/>
      <c r="T132" s="207">
        <f t="shared" si="61"/>
        <v>0</v>
      </c>
      <c r="U132" s="220"/>
      <c r="V132" s="220">
        <f t="shared" si="62"/>
        <v>0</v>
      </c>
      <c r="W132" s="228"/>
      <c r="X132" s="228">
        <f t="shared" si="63"/>
        <v>0</v>
      </c>
      <c r="Y132" s="240"/>
      <c r="Z132" s="240">
        <f t="shared" si="64"/>
        <v>0</v>
      </c>
      <c r="AA132" s="250"/>
      <c r="AB132" s="250">
        <f t="shared" si="65"/>
        <v>0</v>
      </c>
      <c r="AC132" s="264"/>
      <c r="AD132" s="264">
        <f t="shared" si="66"/>
        <v>0</v>
      </c>
      <c r="AE132" s="278"/>
      <c r="AF132" s="278">
        <f t="shared" si="67"/>
        <v>0</v>
      </c>
      <c r="AG132" s="292"/>
      <c r="AH132" s="292">
        <f t="shared" si="68"/>
        <v>0</v>
      </c>
      <c r="AI132" s="302"/>
      <c r="AJ132" s="302">
        <f t="shared" si="69"/>
        <v>0</v>
      </c>
      <c r="AK132" s="318"/>
      <c r="AL132" s="318">
        <f t="shared" si="70"/>
        <v>0</v>
      </c>
      <c r="AM132" s="68">
        <f t="shared" si="71"/>
        <v>0</v>
      </c>
      <c r="AN132" s="54">
        <f t="shared" si="72"/>
        <v>0</v>
      </c>
      <c r="AO132" s="64">
        <f t="shared" si="73"/>
        <v>0</v>
      </c>
      <c r="AP132" s="64">
        <f t="shared" si="74"/>
        <v>0</v>
      </c>
      <c r="AQ132" s="65"/>
    </row>
    <row r="133" spans="1:43" ht="21" customHeight="1" x14ac:dyDescent="0.35">
      <c r="A133" s="63"/>
      <c r="B133" s="62"/>
      <c r="C133" s="63"/>
      <c r="D133" s="64">
        <v>0</v>
      </c>
      <c r="E133" s="69"/>
      <c r="F133" s="66"/>
      <c r="G133" s="67"/>
      <c r="H133" s="64"/>
      <c r="I133" s="64"/>
      <c r="J133" s="64">
        <f t="shared" si="56"/>
        <v>0</v>
      </c>
      <c r="K133" s="96"/>
      <c r="L133" s="96">
        <f t="shared" si="57"/>
        <v>0</v>
      </c>
      <c r="M133" s="143"/>
      <c r="N133" s="143">
        <f t="shared" si="58"/>
        <v>0</v>
      </c>
      <c r="O133" s="156"/>
      <c r="P133" s="156">
        <f t="shared" si="59"/>
        <v>0</v>
      </c>
      <c r="Q133" s="182"/>
      <c r="R133" s="182">
        <f t="shared" si="60"/>
        <v>0</v>
      </c>
      <c r="S133" s="207">
        <v>0</v>
      </c>
      <c r="T133" s="207">
        <f t="shared" si="61"/>
        <v>0</v>
      </c>
      <c r="U133" s="220"/>
      <c r="V133" s="220">
        <f t="shared" si="62"/>
        <v>0</v>
      </c>
      <c r="W133" s="228">
        <v>0</v>
      </c>
      <c r="X133" s="228">
        <f t="shared" si="63"/>
        <v>0</v>
      </c>
      <c r="Y133" s="240"/>
      <c r="Z133" s="240">
        <f t="shared" si="64"/>
        <v>0</v>
      </c>
      <c r="AA133" s="250"/>
      <c r="AB133" s="250">
        <f t="shared" si="65"/>
        <v>0</v>
      </c>
      <c r="AC133" s="264"/>
      <c r="AD133" s="264">
        <f t="shared" si="66"/>
        <v>0</v>
      </c>
      <c r="AE133" s="278"/>
      <c r="AF133" s="278">
        <f t="shared" si="67"/>
        <v>0</v>
      </c>
      <c r="AG133" s="292"/>
      <c r="AH133" s="292">
        <f t="shared" si="68"/>
        <v>0</v>
      </c>
      <c r="AI133" s="302"/>
      <c r="AJ133" s="302">
        <f t="shared" si="69"/>
        <v>0</v>
      </c>
      <c r="AK133" s="318"/>
      <c r="AL133" s="318">
        <f t="shared" si="70"/>
        <v>0</v>
      </c>
      <c r="AM133" s="68">
        <f t="shared" si="71"/>
        <v>0</v>
      </c>
      <c r="AN133" s="54">
        <f t="shared" si="72"/>
        <v>0</v>
      </c>
      <c r="AO133" s="64">
        <f t="shared" si="73"/>
        <v>0</v>
      </c>
      <c r="AP133" s="64">
        <f t="shared" si="74"/>
        <v>0</v>
      </c>
      <c r="AQ133" s="65"/>
    </row>
    <row r="134" spans="1:43" ht="21" customHeight="1" x14ac:dyDescent="0.35">
      <c r="A134" s="63"/>
      <c r="B134" s="62"/>
      <c r="C134" s="63"/>
      <c r="D134" s="64">
        <v>0</v>
      </c>
      <c r="E134" s="69"/>
      <c r="F134" s="66"/>
      <c r="G134" s="67"/>
      <c r="H134" s="64"/>
      <c r="I134" s="64"/>
      <c r="J134" s="64">
        <f t="shared" si="56"/>
        <v>0</v>
      </c>
      <c r="K134" s="96">
        <v>0</v>
      </c>
      <c r="L134" s="96">
        <f t="shared" si="57"/>
        <v>0</v>
      </c>
      <c r="M134" s="143">
        <v>0</v>
      </c>
      <c r="N134" s="143">
        <f t="shared" si="58"/>
        <v>0</v>
      </c>
      <c r="O134" s="156">
        <v>0</v>
      </c>
      <c r="P134" s="156">
        <f t="shared" si="59"/>
        <v>0</v>
      </c>
      <c r="Q134" s="182">
        <v>0</v>
      </c>
      <c r="R134" s="182">
        <f t="shared" si="60"/>
        <v>0</v>
      </c>
      <c r="S134" s="207"/>
      <c r="T134" s="207">
        <f t="shared" si="61"/>
        <v>0</v>
      </c>
      <c r="U134" s="220">
        <v>0</v>
      </c>
      <c r="V134" s="220">
        <f t="shared" si="62"/>
        <v>0</v>
      </c>
      <c r="W134" s="228">
        <v>0</v>
      </c>
      <c r="X134" s="228">
        <f t="shared" si="63"/>
        <v>0</v>
      </c>
      <c r="Y134" s="240"/>
      <c r="Z134" s="240">
        <f t="shared" si="64"/>
        <v>0</v>
      </c>
      <c r="AA134" s="250">
        <v>0</v>
      </c>
      <c r="AB134" s="250">
        <f t="shared" si="65"/>
        <v>0</v>
      </c>
      <c r="AC134" s="264">
        <v>0</v>
      </c>
      <c r="AD134" s="264">
        <f t="shared" si="66"/>
        <v>0</v>
      </c>
      <c r="AE134" s="278">
        <v>0</v>
      </c>
      <c r="AF134" s="278">
        <f t="shared" si="67"/>
        <v>0</v>
      </c>
      <c r="AG134" s="292"/>
      <c r="AH134" s="292">
        <f t="shared" si="68"/>
        <v>0</v>
      </c>
      <c r="AI134" s="302"/>
      <c r="AJ134" s="302">
        <f t="shared" si="69"/>
        <v>0</v>
      </c>
      <c r="AK134" s="318"/>
      <c r="AL134" s="318">
        <f t="shared" si="70"/>
        <v>0</v>
      </c>
      <c r="AM134" s="68">
        <f t="shared" si="71"/>
        <v>0</v>
      </c>
      <c r="AN134" s="54">
        <f t="shared" si="72"/>
        <v>0</v>
      </c>
      <c r="AO134" s="64">
        <f t="shared" si="73"/>
        <v>0</v>
      </c>
      <c r="AP134" s="64">
        <f t="shared" si="74"/>
        <v>0</v>
      </c>
      <c r="AQ134" s="65"/>
    </row>
    <row r="135" spans="1:43" ht="21" customHeight="1" x14ac:dyDescent="0.35">
      <c r="A135" s="63"/>
      <c r="B135" s="62"/>
      <c r="C135" s="63"/>
      <c r="D135" s="64">
        <v>86</v>
      </c>
      <c r="E135" s="69"/>
      <c r="F135" s="66"/>
      <c r="G135" s="67"/>
      <c r="H135" s="64"/>
      <c r="I135" s="64">
        <v>206.83</v>
      </c>
      <c r="J135" s="64">
        <f t="shared" si="56"/>
        <v>86</v>
      </c>
      <c r="K135" s="96"/>
      <c r="L135" s="96">
        <f t="shared" si="57"/>
        <v>0</v>
      </c>
      <c r="M135" s="143">
        <f>2+4</f>
        <v>6</v>
      </c>
      <c r="N135" s="143">
        <f t="shared" si="58"/>
        <v>1240.98</v>
      </c>
      <c r="O135" s="156">
        <v>10</v>
      </c>
      <c r="P135" s="156">
        <f t="shared" si="59"/>
        <v>2068.3000000000002</v>
      </c>
      <c r="Q135" s="182">
        <v>7</v>
      </c>
      <c r="R135" s="182">
        <f t="shared" si="60"/>
        <v>1447.8100000000002</v>
      </c>
      <c r="S135" s="207">
        <v>6</v>
      </c>
      <c r="T135" s="207">
        <f t="shared" si="61"/>
        <v>1240.98</v>
      </c>
      <c r="U135" s="220"/>
      <c r="V135" s="220">
        <f t="shared" si="62"/>
        <v>0</v>
      </c>
      <c r="W135" s="228">
        <v>2</v>
      </c>
      <c r="X135" s="228">
        <f t="shared" si="63"/>
        <v>413.66</v>
      </c>
      <c r="Y135" s="240"/>
      <c r="Z135" s="240">
        <f t="shared" si="64"/>
        <v>0</v>
      </c>
      <c r="AA135" s="250">
        <f>7+7</f>
        <v>14</v>
      </c>
      <c r="AB135" s="250">
        <f t="shared" si="65"/>
        <v>2895.6200000000003</v>
      </c>
      <c r="AC135" s="264">
        <f>6+2+5</f>
        <v>13</v>
      </c>
      <c r="AD135" s="264">
        <f t="shared" si="66"/>
        <v>2688.79</v>
      </c>
      <c r="AE135" s="278">
        <f>7+7</f>
        <v>14</v>
      </c>
      <c r="AF135" s="278">
        <f t="shared" si="67"/>
        <v>2895.6200000000003</v>
      </c>
      <c r="AG135" s="292"/>
      <c r="AH135" s="292">
        <f t="shared" si="68"/>
        <v>0</v>
      </c>
      <c r="AI135" s="302"/>
      <c r="AJ135" s="302">
        <f t="shared" si="69"/>
        <v>0</v>
      </c>
      <c r="AK135" s="318"/>
      <c r="AL135" s="318">
        <f t="shared" si="70"/>
        <v>0</v>
      </c>
      <c r="AM135" s="68">
        <f t="shared" si="71"/>
        <v>72</v>
      </c>
      <c r="AN135" s="54">
        <f t="shared" si="72"/>
        <v>14891.76</v>
      </c>
      <c r="AO135" s="64">
        <f t="shared" si="73"/>
        <v>14</v>
      </c>
      <c r="AP135" s="64">
        <f t="shared" si="74"/>
        <v>2895.6200000000003</v>
      </c>
      <c r="AQ135" s="65"/>
    </row>
    <row r="136" spans="1:43" ht="21" customHeight="1" x14ac:dyDescent="0.35">
      <c r="A136" s="63"/>
      <c r="B136" s="62"/>
      <c r="C136" s="63"/>
      <c r="D136" s="64"/>
      <c r="E136" s="69" t="s">
        <v>248</v>
      </c>
      <c r="F136" s="66" t="s">
        <v>305</v>
      </c>
      <c r="G136" s="67">
        <v>243857</v>
      </c>
      <c r="H136" s="64">
        <v>12</v>
      </c>
      <c r="I136" s="64">
        <v>206.83</v>
      </c>
      <c r="J136" s="64">
        <f t="shared" si="56"/>
        <v>12</v>
      </c>
      <c r="K136" s="96"/>
      <c r="L136" s="96">
        <f t="shared" si="57"/>
        <v>0</v>
      </c>
      <c r="M136" s="143"/>
      <c r="N136" s="143"/>
      <c r="O136" s="156"/>
      <c r="P136" s="156">
        <f t="shared" si="59"/>
        <v>0</v>
      </c>
      <c r="Q136" s="182"/>
      <c r="R136" s="182">
        <f t="shared" si="60"/>
        <v>0</v>
      </c>
      <c r="S136" s="207"/>
      <c r="T136" s="207">
        <f t="shared" si="61"/>
        <v>0</v>
      </c>
      <c r="U136" s="220"/>
      <c r="V136" s="220">
        <f t="shared" si="62"/>
        <v>0</v>
      </c>
      <c r="W136" s="228"/>
      <c r="X136" s="228">
        <f t="shared" si="63"/>
        <v>0</v>
      </c>
      <c r="Y136" s="240"/>
      <c r="Z136" s="240">
        <f t="shared" si="64"/>
        <v>0</v>
      </c>
      <c r="AA136" s="250"/>
      <c r="AB136" s="250">
        <f t="shared" si="65"/>
        <v>0</v>
      </c>
      <c r="AC136" s="264"/>
      <c r="AD136" s="264">
        <f t="shared" si="66"/>
        <v>0</v>
      </c>
      <c r="AE136" s="278"/>
      <c r="AF136" s="278">
        <f t="shared" si="67"/>
        <v>0</v>
      </c>
      <c r="AG136" s="292"/>
      <c r="AH136" s="292">
        <f t="shared" si="68"/>
        <v>0</v>
      </c>
      <c r="AI136" s="302"/>
      <c r="AJ136" s="302">
        <f t="shared" si="69"/>
        <v>0</v>
      </c>
      <c r="AK136" s="318"/>
      <c r="AL136" s="318">
        <f t="shared" si="70"/>
        <v>0</v>
      </c>
      <c r="AM136" s="68">
        <f t="shared" si="71"/>
        <v>0</v>
      </c>
      <c r="AN136" s="54">
        <f t="shared" si="72"/>
        <v>0</v>
      </c>
      <c r="AO136" s="64">
        <f t="shared" si="73"/>
        <v>12</v>
      </c>
      <c r="AP136" s="64">
        <f t="shared" si="74"/>
        <v>2481.96</v>
      </c>
      <c r="AQ136" s="65"/>
    </row>
    <row r="137" spans="1:43" ht="21" customHeight="1" x14ac:dyDescent="0.35">
      <c r="A137" s="61">
        <v>61</v>
      </c>
      <c r="B137" s="62" t="s">
        <v>284</v>
      </c>
      <c r="C137" s="63" t="s">
        <v>40</v>
      </c>
      <c r="D137" s="64"/>
      <c r="E137" s="65"/>
      <c r="F137" s="66"/>
      <c r="G137" s="67"/>
      <c r="H137" s="64"/>
      <c r="I137" s="64"/>
      <c r="J137" s="64">
        <f t="shared" si="56"/>
        <v>0</v>
      </c>
      <c r="K137" s="96"/>
      <c r="L137" s="96">
        <f t="shared" si="57"/>
        <v>0</v>
      </c>
      <c r="M137" s="143"/>
      <c r="N137" s="143">
        <f t="shared" si="58"/>
        <v>0</v>
      </c>
      <c r="O137" s="156"/>
      <c r="P137" s="156">
        <f t="shared" si="59"/>
        <v>0</v>
      </c>
      <c r="Q137" s="182"/>
      <c r="R137" s="182">
        <f t="shared" si="60"/>
        <v>0</v>
      </c>
      <c r="S137" s="207"/>
      <c r="T137" s="207">
        <f t="shared" si="61"/>
        <v>0</v>
      </c>
      <c r="U137" s="220"/>
      <c r="V137" s="220">
        <f t="shared" si="62"/>
        <v>0</v>
      </c>
      <c r="W137" s="228"/>
      <c r="X137" s="228">
        <f t="shared" si="63"/>
        <v>0</v>
      </c>
      <c r="Y137" s="240"/>
      <c r="Z137" s="240">
        <f t="shared" si="64"/>
        <v>0</v>
      </c>
      <c r="AA137" s="250"/>
      <c r="AB137" s="250">
        <f t="shared" si="65"/>
        <v>0</v>
      </c>
      <c r="AC137" s="264"/>
      <c r="AD137" s="264">
        <f t="shared" si="66"/>
        <v>0</v>
      </c>
      <c r="AE137" s="278"/>
      <c r="AF137" s="278">
        <f t="shared" si="67"/>
        <v>0</v>
      </c>
      <c r="AG137" s="292"/>
      <c r="AH137" s="292">
        <f t="shared" si="68"/>
        <v>0</v>
      </c>
      <c r="AI137" s="302"/>
      <c r="AJ137" s="302">
        <f t="shared" si="69"/>
        <v>0</v>
      </c>
      <c r="AK137" s="318"/>
      <c r="AL137" s="318">
        <f t="shared" si="70"/>
        <v>0</v>
      </c>
      <c r="AM137" s="68">
        <f t="shared" si="71"/>
        <v>0</v>
      </c>
      <c r="AN137" s="54">
        <f t="shared" si="72"/>
        <v>0</v>
      </c>
      <c r="AO137" s="64">
        <f t="shared" si="73"/>
        <v>0</v>
      </c>
      <c r="AP137" s="64">
        <f t="shared" si="74"/>
        <v>0</v>
      </c>
      <c r="AQ137" s="65"/>
    </row>
    <row r="138" spans="1:43" ht="21" customHeight="1" x14ac:dyDescent="0.35">
      <c r="A138" s="63"/>
      <c r="B138" s="62"/>
      <c r="C138" s="63"/>
      <c r="D138" s="64">
        <v>0</v>
      </c>
      <c r="E138" s="69"/>
      <c r="F138" s="66"/>
      <c r="G138" s="67"/>
      <c r="H138" s="64"/>
      <c r="I138" s="64">
        <v>70.37</v>
      </c>
      <c r="J138" s="64">
        <f t="shared" si="56"/>
        <v>0</v>
      </c>
      <c r="K138" s="96"/>
      <c r="L138" s="96">
        <f t="shared" si="57"/>
        <v>0</v>
      </c>
      <c r="M138" s="143"/>
      <c r="N138" s="143">
        <f t="shared" si="58"/>
        <v>0</v>
      </c>
      <c r="O138" s="156"/>
      <c r="P138" s="156">
        <f t="shared" si="59"/>
        <v>0</v>
      </c>
      <c r="Q138" s="182"/>
      <c r="R138" s="182">
        <f t="shared" si="60"/>
        <v>0</v>
      </c>
      <c r="S138" s="207"/>
      <c r="T138" s="207">
        <f t="shared" si="61"/>
        <v>0</v>
      </c>
      <c r="U138" s="220"/>
      <c r="V138" s="220">
        <f t="shared" si="62"/>
        <v>0</v>
      </c>
      <c r="W138" s="228"/>
      <c r="X138" s="228">
        <f t="shared" si="63"/>
        <v>0</v>
      </c>
      <c r="Y138" s="240"/>
      <c r="Z138" s="240">
        <f t="shared" si="64"/>
        <v>0</v>
      </c>
      <c r="AA138" s="250"/>
      <c r="AB138" s="250">
        <f t="shared" si="65"/>
        <v>0</v>
      </c>
      <c r="AC138" s="264"/>
      <c r="AD138" s="264">
        <f t="shared" si="66"/>
        <v>0</v>
      </c>
      <c r="AE138" s="278"/>
      <c r="AF138" s="278">
        <f t="shared" si="67"/>
        <v>0</v>
      </c>
      <c r="AG138" s="292"/>
      <c r="AH138" s="292">
        <f t="shared" si="68"/>
        <v>0</v>
      </c>
      <c r="AI138" s="302"/>
      <c r="AJ138" s="302">
        <f t="shared" si="69"/>
        <v>0</v>
      </c>
      <c r="AK138" s="318"/>
      <c r="AL138" s="318">
        <f t="shared" si="70"/>
        <v>0</v>
      </c>
      <c r="AM138" s="68">
        <f t="shared" si="71"/>
        <v>0</v>
      </c>
      <c r="AN138" s="54">
        <f t="shared" si="72"/>
        <v>0</v>
      </c>
      <c r="AO138" s="64">
        <f t="shared" si="73"/>
        <v>0</v>
      </c>
      <c r="AP138" s="64">
        <f t="shared" si="74"/>
        <v>0</v>
      </c>
      <c r="AQ138" s="65"/>
    </row>
    <row r="139" spans="1:43" ht="21" customHeight="1" x14ac:dyDescent="0.35">
      <c r="A139" s="63"/>
      <c r="B139" s="62"/>
      <c r="C139" s="63"/>
      <c r="D139" s="64">
        <v>0</v>
      </c>
      <c r="E139" s="69"/>
      <c r="F139" s="66"/>
      <c r="G139" s="67"/>
      <c r="H139" s="64"/>
      <c r="I139" s="64">
        <v>70.489999999999995</v>
      </c>
      <c r="J139" s="64">
        <f t="shared" si="56"/>
        <v>0</v>
      </c>
      <c r="K139" s="96"/>
      <c r="L139" s="96">
        <f t="shared" si="57"/>
        <v>0</v>
      </c>
      <c r="M139" s="143"/>
      <c r="N139" s="143">
        <f t="shared" si="58"/>
        <v>0</v>
      </c>
      <c r="O139" s="156"/>
      <c r="P139" s="156">
        <f t="shared" si="59"/>
        <v>0</v>
      </c>
      <c r="Q139" s="182"/>
      <c r="R139" s="182">
        <f t="shared" si="60"/>
        <v>0</v>
      </c>
      <c r="S139" s="207"/>
      <c r="T139" s="207">
        <f t="shared" si="61"/>
        <v>0</v>
      </c>
      <c r="U139" s="220"/>
      <c r="V139" s="220">
        <f t="shared" si="62"/>
        <v>0</v>
      </c>
      <c r="W139" s="228"/>
      <c r="X139" s="228">
        <f t="shared" si="63"/>
        <v>0</v>
      </c>
      <c r="Y139" s="240"/>
      <c r="Z139" s="240">
        <f t="shared" si="64"/>
        <v>0</v>
      </c>
      <c r="AA139" s="250"/>
      <c r="AB139" s="250">
        <f t="shared" si="65"/>
        <v>0</v>
      </c>
      <c r="AC139" s="264"/>
      <c r="AD139" s="264">
        <f t="shared" si="66"/>
        <v>0</v>
      </c>
      <c r="AE139" s="278"/>
      <c r="AF139" s="278">
        <f t="shared" si="67"/>
        <v>0</v>
      </c>
      <c r="AG139" s="292"/>
      <c r="AH139" s="292">
        <f t="shared" si="68"/>
        <v>0</v>
      </c>
      <c r="AI139" s="302"/>
      <c r="AJ139" s="302">
        <f t="shared" si="69"/>
        <v>0</v>
      </c>
      <c r="AK139" s="318"/>
      <c r="AL139" s="318">
        <f t="shared" si="70"/>
        <v>0</v>
      </c>
      <c r="AM139" s="68">
        <f t="shared" si="71"/>
        <v>0</v>
      </c>
      <c r="AN139" s="54">
        <f t="shared" si="72"/>
        <v>0</v>
      </c>
      <c r="AO139" s="64">
        <f t="shared" si="73"/>
        <v>0</v>
      </c>
      <c r="AP139" s="64">
        <f t="shared" si="74"/>
        <v>0</v>
      </c>
      <c r="AQ139" s="65"/>
    </row>
    <row r="140" spans="1:43" ht="21" customHeight="1" x14ac:dyDescent="0.35">
      <c r="A140" s="63"/>
      <c r="B140" s="62"/>
      <c r="C140" s="63"/>
      <c r="D140" s="64">
        <v>0</v>
      </c>
      <c r="E140" s="69"/>
      <c r="F140" s="66"/>
      <c r="G140" s="67"/>
      <c r="H140" s="64"/>
      <c r="I140" s="64">
        <v>70.37</v>
      </c>
      <c r="J140" s="64">
        <f t="shared" si="56"/>
        <v>0</v>
      </c>
      <c r="K140" s="96"/>
      <c r="L140" s="96">
        <f t="shared" si="57"/>
        <v>0</v>
      </c>
      <c r="M140" s="143"/>
      <c r="N140" s="143">
        <f t="shared" si="58"/>
        <v>0</v>
      </c>
      <c r="O140" s="156"/>
      <c r="P140" s="156">
        <f t="shared" si="59"/>
        <v>0</v>
      </c>
      <c r="Q140" s="182"/>
      <c r="R140" s="182">
        <f t="shared" si="60"/>
        <v>0</v>
      </c>
      <c r="S140" s="207"/>
      <c r="T140" s="207">
        <f t="shared" si="61"/>
        <v>0</v>
      </c>
      <c r="U140" s="220"/>
      <c r="V140" s="220">
        <f t="shared" si="62"/>
        <v>0</v>
      </c>
      <c r="W140" s="228"/>
      <c r="X140" s="228">
        <f t="shared" si="63"/>
        <v>0</v>
      </c>
      <c r="Y140" s="240"/>
      <c r="Z140" s="240">
        <f t="shared" si="64"/>
        <v>0</v>
      </c>
      <c r="AA140" s="250"/>
      <c r="AB140" s="250">
        <f t="shared" si="65"/>
        <v>0</v>
      </c>
      <c r="AC140" s="264"/>
      <c r="AD140" s="264">
        <f t="shared" si="66"/>
        <v>0</v>
      </c>
      <c r="AE140" s="278"/>
      <c r="AF140" s="278">
        <f t="shared" si="67"/>
        <v>0</v>
      </c>
      <c r="AG140" s="292"/>
      <c r="AH140" s="292">
        <f t="shared" si="68"/>
        <v>0</v>
      </c>
      <c r="AI140" s="302"/>
      <c r="AJ140" s="302">
        <f t="shared" si="69"/>
        <v>0</v>
      </c>
      <c r="AK140" s="318"/>
      <c r="AL140" s="318">
        <f t="shared" si="70"/>
        <v>0</v>
      </c>
      <c r="AM140" s="68">
        <f t="shared" si="71"/>
        <v>0</v>
      </c>
      <c r="AN140" s="54">
        <f t="shared" si="72"/>
        <v>0</v>
      </c>
      <c r="AO140" s="64">
        <f t="shared" si="73"/>
        <v>0</v>
      </c>
      <c r="AP140" s="64">
        <f t="shared" si="74"/>
        <v>0</v>
      </c>
      <c r="AQ140" s="65"/>
    </row>
    <row r="141" spans="1:43" ht="21" customHeight="1" x14ac:dyDescent="0.35">
      <c r="A141" s="63"/>
      <c r="B141" s="62"/>
      <c r="C141" s="63"/>
      <c r="D141" s="64">
        <v>0</v>
      </c>
      <c r="E141" s="69"/>
      <c r="F141" s="66"/>
      <c r="G141" s="67"/>
      <c r="H141" s="64"/>
      <c r="I141" s="64">
        <v>70.61</v>
      </c>
      <c r="J141" s="64">
        <f t="shared" si="56"/>
        <v>0</v>
      </c>
      <c r="K141" s="96"/>
      <c r="L141" s="96">
        <f t="shared" si="57"/>
        <v>0</v>
      </c>
      <c r="M141" s="143"/>
      <c r="N141" s="143">
        <f t="shared" si="58"/>
        <v>0</v>
      </c>
      <c r="O141" s="156"/>
      <c r="P141" s="156">
        <f t="shared" si="59"/>
        <v>0</v>
      </c>
      <c r="Q141" s="182"/>
      <c r="R141" s="182">
        <f t="shared" si="60"/>
        <v>0</v>
      </c>
      <c r="S141" s="207"/>
      <c r="T141" s="207">
        <f t="shared" si="61"/>
        <v>0</v>
      </c>
      <c r="U141" s="220"/>
      <c r="V141" s="220">
        <f t="shared" si="62"/>
        <v>0</v>
      </c>
      <c r="W141" s="228"/>
      <c r="X141" s="228">
        <f t="shared" si="63"/>
        <v>0</v>
      </c>
      <c r="Y141" s="240"/>
      <c r="Z141" s="240">
        <f t="shared" si="64"/>
        <v>0</v>
      </c>
      <c r="AA141" s="250">
        <v>0</v>
      </c>
      <c r="AB141" s="250">
        <f t="shared" si="65"/>
        <v>0</v>
      </c>
      <c r="AC141" s="264"/>
      <c r="AD141" s="264">
        <f t="shared" si="66"/>
        <v>0</v>
      </c>
      <c r="AE141" s="278"/>
      <c r="AF141" s="278">
        <f t="shared" si="67"/>
        <v>0</v>
      </c>
      <c r="AG141" s="292"/>
      <c r="AH141" s="292">
        <f t="shared" si="68"/>
        <v>0</v>
      </c>
      <c r="AI141" s="302"/>
      <c r="AJ141" s="302">
        <f t="shared" si="69"/>
        <v>0</v>
      </c>
      <c r="AK141" s="318"/>
      <c r="AL141" s="318">
        <f t="shared" si="70"/>
        <v>0</v>
      </c>
      <c r="AM141" s="68">
        <f t="shared" si="71"/>
        <v>0</v>
      </c>
      <c r="AN141" s="54">
        <f t="shared" si="72"/>
        <v>0</v>
      </c>
      <c r="AO141" s="64">
        <f t="shared" si="73"/>
        <v>0</v>
      </c>
      <c r="AP141" s="64">
        <f t="shared" si="74"/>
        <v>0</v>
      </c>
      <c r="AQ141" s="65"/>
    </row>
    <row r="142" spans="1:43" ht="21" customHeight="1" x14ac:dyDescent="0.35">
      <c r="A142" s="63"/>
      <c r="B142" s="62"/>
      <c r="C142" s="63"/>
      <c r="D142" s="64"/>
      <c r="E142" s="69"/>
      <c r="F142" s="66"/>
      <c r="G142" s="67"/>
      <c r="H142" s="64"/>
      <c r="I142" s="64">
        <v>70.02</v>
      </c>
      <c r="J142" s="64">
        <f t="shared" si="56"/>
        <v>0</v>
      </c>
      <c r="K142" s="96"/>
      <c r="L142" s="96">
        <f t="shared" si="57"/>
        <v>0</v>
      </c>
      <c r="M142" s="143"/>
      <c r="N142" s="143">
        <f t="shared" si="58"/>
        <v>0</v>
      </c>
      <c r="O142" s="156"/>
      <c r="P142" s="156">
        <f t="shared" si="59"/>
        <v>0</v>
      </c>
      <c r="Q142" s="182"/>
      <c r="R142" s="182">
        <f t="shared" si="60"/>
        <v>0</v>
      </c>
      <c r="S142" s="207"/>
      <c r="T142" s="207">
        <f t="shared" si="61"/>
        <v>0</v>
      </c>
      <c r="U142" s="220"/>
      <c r="V142" s="220">
        <f t="shared" si="62"/>
        <v>0</v>
      </c>
      <c r="W142" s="228"/>
      <c r="X142" s="228">
        <f t="shared" si="63"/>
        <v>0</v>
      </c>
      <c r="Y142" s="240"/>
      <c r="Z142" s="240">
        <f t="shared" si="64"/>
        <v>0</v>
      </c>
      <c r="AA142" s="250">
        <v>0</v>
      </c>
      <c r="AB142" s="250">
        <f t="shared" si="65"/>
        <v>0</v>
      </c>
      <c r="AC142" s="264"/>
      <c r="AD142" s="264">
        <f t="shared" si="66"/>
        <v>0</v>
      </c>
      <c r="AE142" s="278"/>
      <c r="AF142" s="278">
        <f t="shared" si="67"/>
        <v>0</v>
      </c>
      <c r="AG142" s="292"/>
      <c r="AH142" s="292">
        <f t="shared" si="68"/>
        <v>0</v>
      </c>
      <c r="AI142" s="302"/>
      <c r="AJ142" s="302">
        <f t="shared" si="69"/>
        <v>0</v>
      </c>
      <c r="AK142" s="318"/>
      <c r="AL142" s="318">
        <f t="shared" si="70"/>
        <v>0</v>
      </c>
      <c r="AM142" s="68">
        <f t="shared" si="71"/>
        <v>0</v>
      </c>
      <c r="AN142" s="54">
        <f t="shared" si="72"/>
        <v>0</v>
      </c>
      <c r="AO142" s="64">
        <f t="shared" si="73"/>
        <v>0</v>
      </c>
      <c r="AP142" s="64">
        <f t="shared" si="74"/>
        <v>0</v>
      </c>
      <c r="AQ142" s="65"/>
    </row>
    <row r="143" spans="1:43" ht="21" customHeight="1" x14ac:dyDescent="0.35">
      <c r="A143" s="63"/>
      <c r="B143" s="62"/>
      <c r="C143" s="63"/>
      <c r="D143" s="64">
        <v>17</v>
      </c>
      <c r="E143" s="69"/>
      <c r="F143" s="66"/>
      <c r="G143" s="67"/>
      <c r="H143" s="64"/>
      <c r="I143" s="64">
        <v>70.38</v>
      </c>
      <c r="J143" s="64">
        <f t="shared" si="56"/>
        <v>17</v>
      </c>
      <c r="K143" s="96">
        <v>0</v>
      </c>
      <c r="L143" s="96">
        <f t="shared" si="57"/>
        <v>0</v>
      </c>
      <c r="M143" s="143"/>
      <c r="N143" s="143">
        <f t="shared" si="58"/>
        <v>0</v>
      </c>
      <c r="O143" s="156">
        <v>0</v>
      </c>
      <c r="P143" s="156">
        <f t="shared" si="59"/>
        <v>0</v>
      </c>
      <c r="Q143" s="182">
        <v>7</v>
      </c>
      <c r="R143" s="182">
        <f t="shared" si="60"/>
        <v>492.65999999999997</v>
      </c>
      <c r="S143" s="207">
        <v>3</v>
      </c>
      <c r="T143" s="207">
        <f t="shared" si="61"/>
        <v>211.14</v>
      </c>
      <c r="U143" s="220"/>
      <c r="V143" s="220">
        <f t="shared" si="62"/>
        <v>0</v>
      </c>
      <c r="W143" s="228"/>
      <c r="X143" s="228">
        <f t="shared" si="63"/>
        <v>0</v>
      </c>
      <c r="Y143" s="240"/>
      <c r="Z143" s="240">
        <f t="shared" si="64"/>
        <v>0</v>
      </c>
      <c r="AA143" s="250">
        <f>7</f>
        <v>7</v>
      </c>
      <c r="AB143" s="250">
        <f t="shared" si="65"/>
        <v>492.65999999999997</v>
      </c>
      <c r="AC143" s="264">
        <v>0</v>
      </c>
      <c r="AD143" s="264">
        <f t="shared" si="66"/>
        <v>0</v>
      </c>
      <c r="AE143" s="278">
        <v>0</v>
      </c>
      <c r="AF143" s="278">
        <f t="shared" si="67"/>
        <v>0</v>
      </c>
      <c r="AG143" s="292"/>
      <c r="AH143" s="292">
        <f t="shared" si="68"/>
        <v>0</v>
      </c>
      <c r="AI143" s="302"/>
      <c r="AJ143" s="302">
        <f t="shared" si="69"/>
        <v>0</v>
      </c>
      <c r="AK143" s="318"/>
      <c r="AL143" s="318">
        <f t="shared" si="70"/>
        <v>0</v>
      </c>
      <c r="AM143" s="68">
        <f t="shared" si="71"/>
        <v>17</v>
      </c>
      <c r="AN143" s="54">
        <f t="shared" si="72"/>
        <v>1196.46</v>
      </c>
      <c r="AO143" s="64">
        <f t="shared" si="73"/>
        <v>0</v>
      </c>
      <c r="AP143" s="64">
        <f t="shared" si="74"/>
        <v>0</v>
      </c>
      <c r="AQ143" s="65"/>
    </row>
    <row r="144" spans="1:43" ht="21" customHeight="1" x14ac:dyDescent="0.35">
      <c r="A144" s="63"/>
      <c r="B144" s="62"/>
      <c r="C144" s="63"/>
      <c r="D144" s="64">
        <v>0</v>
      </c>
      <c r="E144" s="69" t="s">
        <v>309</v>
      </c>
      <c r="F144" s="66"/>
      <c r="G144" s="67"/>
      <c r="H144" s="64">
        <v>19</v>
      </c>
      <c r="I144" s="64">
        <v>70.349999999999994</v>
      </c>
      <c r="J144" s="64">
        <f t="shared" si="56"/>
        <v>19</v>
      </c>
      <c r="K144" s="96"/>
      <c r="L144" s="96"/>
      <c r="M144" s="143"/>
      <c r="N144" s="143"/>
      <c r="O144" s="156">
        <v>7</v>
      </c>
      <c r="P144" s="156">
        <f t="shared" si="59"/>
        <v>492.44999999999993</v>
      </c>
      <c r="Q144" s="182"/>
      <c r="R144" s="182">
        <f t="shared" si="60"/>
        <v>0</v>
      </c>
      <c r="S144" s="207"/>
      <c r="T144" s="207">
        <f t="shared" si="61"/>
        <v>0</v>
      </c>
      <c r="U144" s="220"/>
      <c r="V144" s="220">
        <f t="shared" si="62"/>
        <v>0</v>
      </c>
      <c r="W144" s="228">
        <v>1</v>
      </c>
      <c r="X144" s="228">
        <f t="shared" si="63"/>
        <v>70.349999999999994</v>
      </c>
      <c r="Y144" s="240"/>
      <c r="Z144" s="240">
        <f t="shared" si="64"/>
        <v>0</v>
      </c>
      <c r="AA144" s="250"/>
      <c r="AB144" s="250">
        <f t="shared" si="65"/>
        <v>0</v>
      </c>
      <c r="AC144" s="264"/>
      <c r="AD144" s="264">
        <f t="shared" si="66"/>
        <v>0</v>
      </c>
      <c r="AE144" s="278">
        <f>5+5</f>
        <v>10</v>
      </c>
      <c r="AF144" s="278">
        <f t="shared" si="67"/>
        <v>703.5</v>
      </c>
      <c r="AG144" s="292"/>
      <c r="AH144" s="292">
        <f t="shared" si="68"/>
        <v>0</v>
      </c>
      <c r="AI144" s="302"/>
      <c r="AJ144" s="302">
        <f t="shared" si="69"/>
        <v>0</v>
      </c>
      <c r="AK144" s="318"/>
      <c r="AL144" s="318">
        <f t="shared" si="70"/>
        <v>0</v>
      </c>
      <c r="AM144" s="68">
        <f t="shared" si="71"/>
        <v>18</v>
      </c>
      <c r="AN144" s="54">
        <f t="shared" si="72"/>
        <v>1266.3</v>
      </c>
      <c r="AO144" s="64">
        <f t="shared" si="73"/>
        <v>1</v>
      </c>
      <c r="AP144" s="64">
        <f t="shared" si="74"/>
        <v>70.349999999999994</v>
      </c>
      <c r="AQ144" s="65"/>
    </row>
    <row r="145" spans="1:43" ht="21" customHeight="1" x14ac:dyDescent="0.35">
      <c r="A145" s="63"/>
      <c r="B145" s="62"/>
      <c r="C145" s="63"/>
      <c r="D145" s="64"/>
      <c r="E145" s="69" t="s">
        <v>248</v>
      </c>
      <c r="F145" s="66" t="s">
        <v>305</v>
      </c>
      <c r="G145" s="67">
        <v>243857</v>
      </c>
      <c r="H145" s="64">
        <v>24</v>
      </c>
      <c r="I145" s="64">
        <v>70.38</v>
      </c>
      <c r="J145" s="64">
        <f t="shared" si="56"/>
        <v>24</v>
      </c>
      <c r="K145" s="96"/>
      <c r="L145" s="96"/>
      <c r="M145" s="143"/>
      <c r="N145" s="143"/>
      <c r="O145" s="156">
        <v>0</v>
      </c>
      <c r="P145" s="156">
        <f t="shared" si="59"/>
        <v>0</v>
      </c>
      <c r="Q145" s="182"/>
      <c r="R145" s="182">
        <f t="shared" si="60"/>
        <v>0</v>
      </c>
      <c r="S145" s="207"/>
      <c r="T145" s="207">
        <f t="shared" si="61"/>
        <v>0</v>
      </c>
      <c r="U145" s="220"/>
      <c r="V145" s="220">
        <f t="shared" si="62"/>
        <v>0</v>
      </c>
      <c r="W145" s="228"/>
      <c r="X145" s="228">
        <f t="shared" si="63"/>
        <v>0</v>
      </c>
      <c r="Y145" s="240"/>
      <c r="Z145" s="240">
        <f t="shared" si="64"/>
        <v>0</v>
      </c>
      <c r="AA145" s="250">
        <v>7</v>
      </c>
      <c r="AB145" s="250">
        <f t="shared" si="65"/>
        <v>492.65999999999997</v>
      </c>
      <c r="AC145" s="264"/>
      <c r="AD145" s="264">
        <f t="shared" si="66"/>
        <v>0</v>
      </c>
      <c r="AE145" s="278"/>
      <c r="AF145" s="278">
        <f t="shared" si="67"/>
        <v>0</v>
      </c>
      <c r="AG145" s="292"/>
      <c r="AH145" s="292">
        <f t="shared" si="68"/>
        <v>0</v>
      </c>
      <c r="AI145" s="302"/>
      <c r="AJ145" s="302">
        <f t="shared" si="69"/>
        <v>0</v>
      </c>
      <c r="AK145" s="318"/>
      <c r="AL145" s="318">
        <f t="shared" si="70"/>
        <v>0</v>
      </c>
      <c r="AM145" s="68">
        <f t="shared" si="71"/>
        <v>7</v>
      </c>
      <c r="AN145" s="54">
        <f t="shared" si="72"/>
        <v>492.65999999999997</v>
      </c>
      <c r="AO145" s="64">
        <f t="shared" si="73"/>
        <v>17</v>
      </c>
      <c r="AP145" s="64">
        <f t="shared" si="74"/>
        <v>1196.46</v>
      </c>
      <c r="AQ145" s="65"/>
    </row>
    <row r="146" spans="1:43" ht="21" customHeight="1" x14ac:dyDescent="0.35">
      <c r="A146" s="61">
        <v>62</v>
      </c>
      <c r="B146" s="62" t="s">
        <v>285</v>
      </c>
      <c r="C146" s="63" t="s">
        <v>37</v>
      </c>
      <c r="D146" s="64"/>
      <c r="E146" s="65"/>
      <c r="F146" s="66"/>
      <c r="G146" s="67"/>
      <c r="H146" s="64"/>
      <c r="I146" s="64"/>
      <c r="J146" s="64">
        <f t="shared" si="56"/>
        <v>0</v>
      </c>
      <c r="K146" s="96"/>
      <c r="L146" s="96">
        <f t="shared" si="57"/>
        <v>0</v>
      </c>
      <c r="M146" s="143"/>
      <c r="N146" s="143">
        <f t="shared" si="58"/>
        <v>0</v>
      </c>
      <c r="O146" s="156"/>
      <c r="P146" s="156">
        <f t="shared" si="59"/>
        <v>0</v>
      </c>
      <c r="Q146" s="182"/>
      <c r="R146" s="182">
        <f t="shared" si="60"/>
        <v>0</v>
      </c>
      <c r="S146" s="207"/>
      <c r="T146" s="207">
        <f t="shared" si="61"/>
        <v>0</v>
      </c>
      <c r="U146" s="220"/>
      <c r="V146" s="220">
        <f t="shared" si="62"/>
        <v>0</v>
      </c>
      <c r="W146" s="228"/>
      <c r="X146" s="228">
        <f t="shared" si="63"/>
        <v>0</v>
      </c>
      <c r="Y146" s="240"/>
      <c r="Z146" s="240">
        <f t="shared" si="64"/>
        <v>0</v>
      </c>
      <c r="AA146" s="250"/>
      <c r="AB146" s="250">
        <f t="shared" si="65"/>
        <v>0</v>
      </c>
      <c r="AC146" s="264"/>
      <c r="AD146" s="264">
        <f t="shared" si="66"/>
        <v>0</v>
      </c>
      <c r="AE146" s="278"/>
      <c r="AF146" s="278">
        <f t="shared" si="67"/>
        <v>0</v>
      </c>
      <c r="AG146" s="292"/>
      <c r="AH146" s="292">
        <f t="shared" si="68"/>
        <v>0</v>
      </c>
      <c r="AI146" s="302"/>
      <c r="AJ146" s="302">
        <f t="shared" si="69"/>
        <v>0</v>
      </c>
      <c r="AK146" s="318"/>
      <c r="AL146" s="318">
        <f t="shared" si="70"/>
        <v>0</v>
      </c>
      <c r="AM146" s="68">
        <f t="shared" si="71"/>
        <v>0</v>
      </c>
      <c r="AN146" s="54">
        <f t="shared" si="72"/>
        <v>0</v>
      </c>
      <c r="AO146" s="64">
        <f t="shared" si="73"/>
        <v>0</v>
      </c>
      <c r="AP146" s="64">
        <f t="shared" si="74"/>
        <v>0</v>
      </c>
      <c r="AQ146" s="65"/>
    </row>
    <row r="147" spans="1:43" ht="21" customHeight="1" x14ac:dyDescent="0.35">
      <c r="A147" s="63"/>
      <c r="B147" s="62"/>
      <c r="C147" s="63"/>
      <c r="D147" s="64">
        <v>0</v>
      </c>
      <c r="E147" s="69"/>
      <c r="F147" s="66"/>
      <c r="G147" s="67"/>
      <c r="H147" s="64"/>
      <c r="I147" s="64">
        <v>56.5</v>
      </c>
      <c r="J147" s="64">
        <f t="shared" si="56"/>
        <v>0</v>
      </c>
      <c r="K147" s="96"/>
      <c r="L147" s="96">
        <f t="shared" si="57"/>
        <v>0</v>
      </c>
      <c r="M147" s="143"/>
      <c r="N147" s="143">
        <f t="shared" si="58"/>
        <v>0</v>
      </c>
      <c r="O147" s="156"/>
      <c r="P147" s="156">
        <f t="shared" si="59"/>
        <v>0</v>
      </c>
      <c r="Q147" s="182"/>
      <c r="R147" s="182">
        <f t="shared" si="60"/>
        <v>0</v>
      </c>
      <c r="S147" s="207"/>
      <c r="T147" s="207">
        <f t="shared" si="61"/>
        <v>0</v>
      </c>
      <c r="U147" s="220"/>
      <c r="V147" s="220">
        <f t="shared" si="62"/>
        <v>0</v>
      </c>
      <c r="W147" s="228"/>
      <c r="X147" s="228">
        <f t="shared" si="63"/>
        <v>0</v>
      </c>
      <c r="Y147" s="240"/>
      <c r="Z147" s="240">
        <f t="shared" si="64"/>
        <v>0</v>
      </c>
      <c r="AA147" s="250"/>
      <c r="AB147" s="250">
        <f t="shared" si="65"/>
        <v>0</v>
      </c>
      <c r="AC147" s="264"/>
      <c r="AD147" s="264">
        <f t="shared" si="66"/>
        <v>0</v>
      </c>
      <c r="AE147" s="278"/>
      <c r="AF147" s="278">
        <f t="shared" si="67"/>
        <v>0</v>
      </c>
      <c r="AG147" s="292"/>
      <c r="AH147" s="292">
        <f t="shared" si="68"/>
        <v>0</v>
      </c>
      <c r="AI147" s="302"/>
      <c r="AJ147" s="302">
        <f t="shared" si="69"/>
        <v>0</v>
      </c>
      <c r="AK147" s="318"/>
      <c r="AL147" s="318">
        <f t="shared" si="70"/>
        <v>0</v>
      </c>
      <c r="AM147" s="68">
        <f t="shared" si="71"/>
        <v>0</v>
      </c>
      <c r="AN147" s="54">
        <f t="shared" si="72"/>
        <v>0</v>
      </c>
      <c r="AO147" s="64">
        <f t="shared" si="73"/>
        <v>0</v>
      </c>
      <c r="AP147" s="64">
        <f t="shared" si="74"/>
        <v>0</v>
      </c>
      <c r="AQ147" s="65"/>
    </row>
    <row r="148" spans="1:43" ht="21" customHeight="1" x14ac:dyDescent="0.35">
      <c r="A148" s="63"/>
      <c r="B148" s="62"/>
      <c r="C148" s="63"/>
      <c r="D148" s="64">
        <v>0</v>
      </c>
      <c r="E148" s="69"/>
      <c r="F148" s="66"/>
      <c r="G148" s="67"/>
      <c r="H148" s="64"/>
      <c r="I148" s="64">
        <v>50.93</v>
      </c>
      <c r="J148" s="64">
        <f t="shared" si="56"/>
        <v>0</v>
      </c>
      <c r="K148" s="96"/>
      <c r="L148" s="96">
        <f t="shared" si="57"/>
        <v>0</v>
      </c>
      <c r="M148" s="143"/>
      <c r="N148" s="143">
        <f t="shared" si="58"/>
        <v>0</v>
      </c>
      <c r="O148" s="156"/>
      <c r="P148" s="156">
        <f t="shared" si="59"/>
        <v>0</v>
      </c>
      <c r="Q148" s="182"/>
      <c r="R148" s="182">
        <f t="shared" si="60"/>
        <v>0</v>
      </c>
      <c r="S148" s="207"/>
      <c r="T148" s="207">
        <f t="shared" si="61"/>
        <v>0</v>
      </c>
      <c r="U148" s="220"/>
      <c r="V148" s="220">
        <f t="shared" si="62"/>
        <v>0</v>
      </c>
      <c r="W148" s="228"/>
      <c r="X148" s="228">
        <f t="shared" si="63"/>
        <v>0</v>
      </c>
      <c r="Y148" s="240"/>
      <c r="Z148" s="240">
        <f t="shared" si="64"/>
        <v>0</v>
      </c>
      <c r="AA148" s="250">
        <v>0</v>
      </c>
      <c r="AB148" s="250">
        <f t="shared" si="65"/>
        <v>0</v>
      </c>
      <c r="AC148" s="264"/>
      <c r="AD148" s="264">
        <f t="shared" si="66"/>
        <v>0</v>
      </c>
      <c r="AE148" s="278"/>
      <c r="AF148" s="278">
        <f t="shared" si="67"/>
        <v>0</v>
      </c>
      <c r="AG148" s="292"/>
      <c r="AH148" s="292">
        <f t="shared" si="68"/>
        <v>0</v>
      </c>
      <c r="AI148" s="302"/>
      <c r="AJ148" s="302">
        <f t="shared" si="69"/>
        <v>0</v>
      </c>
      <c r="AK148" s="318"/>
      <c r="AL148" s="318">
        <f t="shared" si="70"/>
        <v>0</v>
      </c>
      <c r="AM148" s="68">
        <f t="shared" si="71"/>
        <v>0</v>
      </c>
      <c r="AN148" s="54">
        <f t="shared" si="72"/>
        <v>0</v>
      </c>
      <c r="AO148" s="64">
        <f t="shared" si="73"/>
        <v>0</v>
      </c>
      <c r="AP148" s="64">
        <f t="shared" si="74"/>
        <v>0</v>
      </c>
      <c r="AQ148" s="65"/>
    </row>
    <row r="149" spans="1:43" ht="21" customHeight="1" x14ac:dyDescent="0.35">
      <c r="A149" s="63"/>
      <c r="B149" s="62"/>
      <c r="C149" s="63"/>
      <c r="D149" s="64">
        <v>0</v>
      </c>
      <c r="E149" s="69"/>
      <c r="F149" s="66"/>
      <c r="G149" s="67"/>
      <c r="H149" s="64"/>
      <c r="I149" s="64">
        <v>51.03</v>
      </c>
      <c r="J149" s="64">
        <f t="shared" si="56"/>
        <v>0</v>
      </c>
      <c r="K149" s="96"/>
      <c r="L149" s="96">
        <f t="shared" si="57"/>
        <v>0</v>
      </c>
      <c r="M149" s="143"/>
      <c r="N149" s="143">
        <f t="shared" si="58"/>
        <v>0</v>
      </c>
      <c r="O149" s="156"/>
      <c r="P149" s="156">
        <f t="shared" si="59"/>
        <v>0</v>
      </c>
      <c r="Q149" s="182"/>
      <c r="R149" s="182">
        <f t="shared" si="60"/>
        <v>0</v>
      </c>
      <c r="S149" s="207"/>
      <c r="T149" s="207">
        <f t="shared" si="61"/>
        <v>0</v>
      </c>
      <c r="U149" s="220"/>
      <c r="V149" s="220">
        <f t="shared" si="62"/>
        <v>0</v>
      </c>
      <c r="W149" s="228"/>
      <c r="X149" s="228">
        <f t="shared" si="63"/>
        <v>0</v>
      </c>
      <c r="Y149" s="240"/>
      <c r="Z149" s="240">
        <f t="shared" si="64"/>
        <v>0</v>
      </c>
      <c r="AA149" s="250">
        <v>0</v>
      </c>
      <c r="AB149" s="250">
        <f t="shared" si="65"/>
        <v>0</v>
      </c>
      <c r="AC149" s="264"/>
      <c r="AD149" s="264">
        <f t="shared" si="66"/>
        <v>0</v>
      </c>
      <c r="AE149" s="278"/>
      <c r="AF149" s="278">
        <f t="shared" si="67"/>
        <v>0</v>
      </c>
      <c r="AG149" s="292"/>
      <c r="AH149" s="292">
        <f t="shared" si="68"/>
        <v>0</v>
      </c>
      <c r="AI149" s="302"/>
      <c r="AJ149" s="302">
        <f t="shared" si="69"/>
        <v>0</v>
      </c>
      <c r="AK149" s="318"/>
      <c r="AL149" s="318">
        <f t="shared" si="70"/>
        <v>0</v>
      </c>
      <c r="AM149" s="68">
        <f t="shared" si="71"/>
        <v>0</v>
      </c>
      <c r="AN149" s="54">
        <f t="shared" si="72"/>
        <v>0</v>
      </c>
      <c r="AO149" s="64">
        <f t="shared" si="73"/>
        <v>0</v>
      </c>
      <c r="AP149" s="64">
        <f t="shared" si="74"/>
        <v>0</v>
      </c>
      <c r="AQ149" s="65"/>
    </row>
    <row r="150" spans="1:43" ht="21" customHeight="1" x14ac:dyDescent="0.35">
      <c r="A150" s="63"/>
      <c r="B150" s="62"/>
      <c r="C150" s="63"/>
      <c r="D150" s="64"/>
      <c r="E150" s="69"/>
      <c r="F150" s="66"/>
      <c r="G150" s="67"/>
      <c r="H150" s="64"/>
      <c r="I150" s="64">
        <v>51.23</v>
      </c>
      <c r="J150" s="64">
        <f t="shared" si="56"/>
        <v>0</v>
      </c>
      <c r="K150" s="96"/>
      <c r="L150" s="96">
        <f t="shared" si="57"/>
        <v>0</v>
      </c>
      <c r="M150" s="143"/>
      <c r="N150" s="143">
        <f t="shared" si="58"/>
        <v>0</v>
      </c>
      <c r="O150" s="156"/>
      <c r="P150" s="156">
        <f t="shared" si="59"/>
        <v>0</v>
      </c>
      <c r="Q150" s="182"/>
      <c r="R150" s="182">
        <f t="shared" si="60"/>
        <v>0</v>
      </c>
      <c r="S150" s="207"/>
      <c r="T150" s="207">
        <f t="shared" si="61"/>
        <v>0</v>
      </c>
      <c r="U150" s="220"/>
      <c r="V150" s="220">
        <f t="shared" si="62"/>
        <v>0</v>
      </c>
      <c r="W150" s="228"/>
      <c r="X150" s="228">
        <f t="shared" si="63"/>
        <v>0</v>
      </c>
      <c r="Y150" s="240"/>
      <c r="Z150" s="240">
        <f t="shared" si="64"/>
        <v>0</v>
      </c>
      <c r="AA150" s="250">
        <v>0</v>
      </c>
      <c r="AB150" s="250">
        <f t="shared" si="65"/>
        <v>0</v>
      </c>
      <c r="AC150" s="264"/>
      <c r="AD150" s="264">
        <f t="shared" si="66"/>
        <v>0</v>
      </c>
      <c r="AE150" s="278"/>
      <c r="AF150" s="278">
        <f t="shared" si="67"/>
        <v>0</v>
      </c>
      <c r="AG150" s="292"/>
      <c r="AH150" s="292">
        <f t="shared" si="68"/>
        <v>0</v>
      </c>
      <c r="AI150" s="302"/>
      <c r="AJ150" s="302">
        <f t="shared" si="69"/>
        <v>0</v>
      </c>
      <c r="AK150" s="318"/>
      <c r="AL150" s="318">
        <f t="shared" si="70"/>
        <v>0</v>
      </c>
      <c r="AM150" s="68">
        <f t="shared" si="71"/>
        <v>0</v>
      </c>
      <c r="AN150" s="54">
        <f t="shared" si="72"/>
        <v>0</v>
      </c>
      <c r="AO150" s="64">
        <f t="shared" si="73"/>
        <v>0</v>
      </c>
      <c r="AP150" s="64">
        <f t="shared" si="74"/>
        <v>0</v>
      </c>
      <c r="AQ150" s="65"/>
    </row>
    <row r="151" spans="1:43" ht="21" customHeight="1" x14ac:dyDescent="0.35">
      <c r="A151" s="63"/>
      <c r="B151" s="62"/>
      <c r="C151" s="63"/>
      <c r="D151" s="64">
        <v>40</v>
      </c>
      <c r="E151" s="69"/>
      <c r="F151" s="66"/>
      <c r="G151" s="67"/>
      <c r="H151" s="64"/>
      <c r="I151" s="64">
        <v>50.93</v>
      </c>
      <c r="J151" s="76">
        <f t="shared" si="56"/>
        <v>40</v>
      </c>
      <c r="K151" s="96">
        <v>2</v>
      </c>
      <c r="L151" s="96">
        <f t="shared" si="57"/>
        <v>101.86</v>
      </c>
      <c r="M151" s="143">
        <v>2</v>
      </c>
      <c r="N151" s="143">
        <f t="shared" si="58"/>
        <v>101.86</v>
      </c>
      <c r="O151" s="156">
        <v>7</v>
      </c>
      <c r="P151" s="156">
        <f t="shared" si="59"/>
        <v>356.51</v>
      </c>
      <c r="Q151" s="182">
        <v>2</v>
      </c>
      <c r="R151" s="182">
        <f t="shared" si="60"/>
        <v>101.86</v>
      </c>
      <c r="S151" s="207">
        <v>3</v>
      </c>
      <c r="T151" s="207">
        <f t="shared" si="61"/>
        <v>152.79</v>
      </c>
      <c r="U151" s="220"/>
      <c r="V151" s="220">
        <f t="shared" si="62"/>
        <v>0</v>
      </c>
      <c r="W151" s="228">
        <v>1</v>
      </c>
      <c r="X151" s="228">
        <f t="shared" si="63"/>
        <v>50.93</v>
      </c>
      <c r="Y151" s="240"/>
      <c r="Z151" s="240">
        <f t="shared" si="64"/>
        <v>0</v>
      </c>
      <c r="AA151" s="250">
        <f>7+7</f>
        <v>14</v>
      </c>
      <c r="AB151" s="250">
        <f t="shared" si="65"/>
        <v>713.02</v>
      </c>
      <c r="AC151" s="264"/>
      <c r="AD151" s="264">
        <f t="shared" si="66"/>
        <v>0</v>
      </c>
      <c r="AE151" s="278">
        <f>5+4</f>
        <v>9</v>
      </c>
      <c r="AF151" s="278">
        <f t="shared" si="67"/>
        <v>458.37</v>
      </c>
      <c r="AG151" s="292"/>
      <c r="AH151" s="292">
        <f t="shared" si="68"/>
        <v>0</v>
      </c>
      <c r="AI151" s="302"/>
      <c r="AJ151" s="302">
        <f t="shared" si="69"/>
        <v>0</v>
      </c>
      <c r="AK151" s="318"/>
      <c r="AL151" s="318">
        <f t="shared" si="70"/>
        <v>0</v>
      </c>
      <c r="AM151" s="68">
        <f t="shared" si="71"/>
        <v>40</v>
      </c>
      <c r="AN151" s="54">
        <f t="shared" si="72"/>
        <v>2037.1999999999998</v>
      </c>
      <c r="AO151" s="64">
        <f t="shared" si="73"/>
        <v>0</v>
      </c>
      <c r="AP151" s="64">
        <f t="shared" si="74"/>
        <v>0</v>
      </c>
      <c r="AQ151" s="65"/>
    </row>
    <row r="152" spans="1:43" ht="21" customHeight="1" x14ac:dyDescent="0.35">
      <c r="A152" s="63"/>
      <c r="B152" s="62"/>
      <c r="C152" s="63"/>
      <c r="D152" s="64"/>
      <c r="E152" s="69" t="s">
        <v>248</v>
      </c>
      <c r="F152" s="66" t="s">
        <v>305</v>
      </c>
      <c r="G152" s="67">
        <v>243857</v>
      </c>
      <c r="H152" s="64">
        <v>30</v>
      </c>
      <c r="I152" s="64">
        <v>56</v>
      </c>
      <c r="J152" s="64">
        <f t="shared" si="56"/>
        <v>30</v>
      </c>
      <c r="K152" s="96"/>
      <c r="L152" s="96"/>
      <c r="M152" s="143"/>
      <c r="N152" s="143"/>
      <c r="O152" s="156"/>
      <c r="P152" s="156">
        <f t="shared" si="59"/>
        <v>0</v>
      </c>
      <c r="Q152" s="182"/>
      <c r="R152" s="182">
        <f t="shared" si="60"/>
        <v>0</v>
      </c>
      <c r="S152" s="207"/>
      <c r="T152" s="207">
        <f t="shared" si="61"/>
        <v>0</v>
      </c>
      <c r="U152" s="220"/>
      <c r="V152" s="220">
        <f t="shared" si="62"/>
        <v>0</v>
      </c>
      <c r="W152" s="228"/>
      <c r="X152" s="228">
        <f t="shared" si="63"/>
        <v>0</v>
      </c>
      <c r="Y152" s="240"/>
      <c r="Z152" s="240">
        <f t="shared" si="64"/>
        <v>0</v>
      </c>
      <c r="AA152" s="250"/>
      <c r="AB152" s="250">
        <f t="shared" si="65"/>
        <v>0</v>
      </c>
      <c r="AC152" s="264"/>
      <c r="AD152" s="264">
        <f t="shared" si="66"/>
        <v>0</v>
      </c>
      <c r="AE152" s="278">
        <v>1</v>
      </c>
      <c r="AF152" s="278">
        <f t="shared" si="67"/>
        <v>56</v>
      </c>
      <c r="AG152" s="292"/>
      <c r="AH152" s="292">
        <f t="shared" si="68"/>
        <v>0</v>
      </c>
      <c r="AI152" s="302"/>
      <c r="AJ152" s="302">
        <f t="shared" si="69"/>
        <v>0</v>
      </c>
      <c r="AK152" s="318"/>
      <c r="AL152" s="318">
        <f t="shared" si="70"/>
        <v>0</v>
      </c>
      <c r="AM152" s="68">
        <f t="shared" si="71"/>
        <v>1</v>
      </c>
      <c r="AN152" s="54">
        <f t="shared" si="72"/>
        <v>56</v>
      </c>
      <c r="AO152" s="64">
        <f t="shared" si="73"/>
        <v>29</v>
      </c>
      <c r="AP152" s="64">
        <f t="shared" si="74"/>
        <v>1624</v>
      </c>
      <c r="AQ152" s="65"/>
    </row>
    <row r="153" spans="1:43" ht="21" customHeight="1" x14ac:dyDescent="0.35">
      <c r="A153" s="61">
        <v>63</v>
      </c>
      <c r="B153" s="62" t="s">
        <v>286</v>
      </c>
      <c r="C153" s="63" t="s">
        <v>244</v>
      </c>
      <c r="D153" s="64"/>
      <c r="E153" s="65"/>
      <c r="F153" s="66"/>
      <c r="G153" s="67"/>
      <c r="H153" s="64"/>
      <c r="I153" s="64"/>
      <c r="J153" s="64">
        <f t="shared" si="56"/>
        <v>0</v>
      </c>
      <c r="K153" s="96"/>
      <c r="L153" s="96">
        <f t="shared" si="57"/>
        <v>0</v>
      </c>
      <c r="M153" s="143"/>
      <c r="N153" s="143">
        <f t="shared" si="58"/>
        <v>0</v>
      </c>
      <c r="O153" s="156"/>
      <c r="P153" s="156">
        <f t="shared" si="59"/>
        <v>0</v>
      </c>
      <c r="Q153" s="182"/>
      <c r="R153" s="182">
        <f t="shared" si="60"/>
        <v>0</v>
      </c>
      <c r="S153" s="207"/>
      <c r="T153" s="207">
        <f t="shared" si="61"/>
        <v>0</v>
      </c>
      <c r="U153" s="220"/>
      <c r="V153" s="220">
        <f t="shared" si="62"/>
        <v>0</v>
      </c>
      <c r="W153" s="228"/>
      <c r="X153" s="228">
        <f t="shared" si="63"/>
        <v>0</v>
      </c>
      <c r="Y153" s="240"/>
      <c r="Z153" s="240">
        <f t="shared" si="64"/>
        <v>0</v>
      </c>
      <c r="AA153" s="250"/>
      <c r="AB153" s="250">
        <f t="shared" si="65"/>
        <v>0</v>
      </c>
      <c r="AC153" s="264"/>
      <c r="AD153" s="264">
        <f t="shared" si="66"/>
        <v>0</v>
      </c>
      <c r="AE153" s="278"/>
      <c r="AF153" s="278">
        <f t="shared" si="67"/>
        <v>0</v>
      </c>
      <c r="AG153" s="292"/>
      <c r="AH153" s="292">
        <f t="shared" si="68"/>
        <v>0</v>
      </c>
      <c r="AI153" s="302"/>
      <c r="AJ153" s="302">
        <f t="shared" si="69"/>
        <v>0</v>
      </c>
      <c r="AK153" s="318"/>
      <c r="AL153" s="318">
        <f t="shared" si="70"/>
        <v>0</v>
      </c>
      <c r="AM153" s="68">
        <f t="shared" si="71"/>
        <v>0</v>
      </c>
      <c r="AN153" s="54">
        <f t="shared" si="72"/>
        <v>0</v>
      </c>
      <c r="AO153" s="64">
        <f t="shared" si="73"/>
        <v>0</v>
      </c>
      <c r="AP153" s="64">
        <f t="shared" si="74"/>
        <v>0</v>
      </c>
      <c r="AQ153" s="65"/>
    </row>
    <row r="154" spans="1:43" ht="21" customHeight="1" x14ac:dyDescent="0.35">
      <c r="A154" s="63"/>
      <c r="B154" s="62"/>
      <c r="C154" s="63"/>
      <c r="D154" s="64">
        <v>0</v>
      </c>
      <c r="E154" s="69"/>
      <c r="F154" s="66"/>
      <c r="G154" s="67"/>
      <c r="H154" s="64"/>
      <c r="I154" s="64">
        <v>26.92</v>
      </c>
      <c r="J154" s="64">
        <f t="shared" si="56"/>
        <v>0</v>
      </c>
      <c r="K154" s="96"/>
      <c r="L154" s="96">
        <f t="shared" si="57"/>
        <v>0</v>
      </c>
      <c r="M154" s="143"/>
      <c r="N154" s="143">
        <f t="shared" si="58"/>
        <v>0</v>
      </c>
      <c r="O154" s="156"/>
      <c r="P154" s="156">
        <f t="shared" si="59"/>
        <v>0</v>
      </c>
      <c r="Q154" s="182"/>
      <c r="R154" s="182">
        <f t="shared" si="60"/>
        <v>0</v>
      </c>
      <c r="S154" s="207"/>
      <c r="T154" s="207">
        <f t="shared" si="61"/>
        <v>0</v>
      </c>
      <c r="U154" s="220"/>
      <c r="V154" s="220">
        <f t="shared" si="62"/>
        <v>0</v>
      </c>
      <c r="W154" s="228"/>
      <c r="X154" s="228">
        <f t="shared" si="63"/>
        <v>0</v>
      </c>
      <c r="Y154" s="240"/>
      <c r="Z154" s="240">
        <f t="shared" si="64"/>
        <v>0</v>
      </c>
      <c r="AA154" s="250"/>
      <c r="AB154" s="250">
        <f t="shared" si="65"/>
        <v>0</v>
      </c>
      <c r="AC154" s="264"/>
      <c r="AD154" s="264">
        <f t="shared" si="66"/>
        <v>0</v>
      </c>
      <c r="AE154" s="278"/>
      <c r="AF154" s="278">
        <f t="shared" si="67"/>
        <v>0</v>
      </c>
      <c r="AG154" s="292"/>
      <c r="AH154" s="292">
        <f t="shared" si="68"/>
        <v>0</v>
      </c>
      <c r="AI154" s="302"/>
      <c r="AJ154" s="302">
        <f t="shared" si="69"/>
        <v>0</v>
      </c>
      <c r="AK154" s="318"/>
      <c r="AL154" s="318">
        <f t="shared" si="70"/>
        <v>0</v>
      </c>
      <c r="AM154" s="68">
        <f t="shared" si="71"/>
        <v>0</v>
      </c>
      <c r="AN154" s="54">
        <f t="shared" si="72"/>
        <v>0</v>
      </c>
      <c r="AO154" s="64">
        <f t="shared" si="73"/>
        <v>0</v>
      </c>
      <c r="AP154" s="64">
        <f t="shared" si="74"/>
        <v>0</v>
      </c>
      <c r="AQ154" s="65"/>
    </row>
    <row r="155" spans="1:43" ht="21" customHeight="1" x14ac:dyDescent="0.35">
      <c r="A155" s="63"/>
      <c r="B155" s="62"/>
      <c r="C155" s="63"/>
      <c r="D155" s="64">
        <v>0</v>
      </c>
      <c r="E155" s="69"/>
      <c r="F155" s="66"/>
      <c r="G155" s="67"/>
      <c r="H155" s="64"/>
      <c r="I155" s="64">
        <v>27.2</v>
      </c>
      <c r="J155" s="64">
        <f t="shared" si="56"/>
        <v>0</v>
      </c>
      <c r="K155" s="96"/>
      <c r="L155" s="96">
        <f t="shared" si="57"/>
        <v>0</v>
      </c>
      <c r="M155" s="143"/>
      <c r="N155" s="143">
        <f t="shared" si="58"/>
        <v>0</v>
      </c>
      <c r="O155" s="156"/>
      <c r="P155" s="156">
        <f t="shared" si="59"/>
        <v>0</v>
      </c>
      <c r="Q155" s="182"/>
      <c r="R155" s="182">
        <f t="shared" si="60"/>
        <v>0</v>
      </c>
      <c r="S155" s="207"/>
      <c r="T155" s="207">
        <f t="shared" si="61"/>
        <v>0</v>
      </c>
      <c r="U155" s="220"/>
      <c r="V155" s="220">
        <f t="shared" si="62"/>
        <v>0</v>
      </c>
      <c r="W155" s="228"/>
      <c r="X155" s="228">
        <f t="shared" si="63"/>
        <v>0</v>
      </c>
      <c r="Y155" s="240"/>
      <c r="Z155" s="240">
        <f t="shared" si="64"/>
        <v>0</v>
      </c>
      <c r="AA155" s="250">
        <v>0</v>
      </c>
      <c r="AB155" s="250">
        <f t="shared" si="65"/>
        <v>0</v>
      </c>
      <c r="AC155" s="264"/>
      <c r="AD155" s="264">
        <f t="shared" si="66"/>
        <v>0</v>
      </c>
      <c r="AE155" s="278"/>
      <c r="AF155" s="278">
        <f t="shared" si="67"/>
        <v>0</v>
      </c>
      <c r="AG155" s="292"/>
      <c r="AH155" s="292">
        <f t="shared" si="68"/>
        <v>0</v>
      </c>
      <c r="AI155" s="302"/>
      <c r="AJ155" s="302">
        <f t="shared" si="69"/>
        <v>0</v>
      </c>
      <c r="AK155" s="318"/>
      <c r="AL155" s="318">
        <f t="shared" si="70"/>
        <v>0</v>
      </c>
      <c r="AM155" s="68">
        <f t="shared" si="71"/>
        <v>0</v>
      </c>
      <c r="AN155" s="54">
        <f t="shared" si="72"/>
        <v>0</v>
      </c>
      <c r="AO155" s="64">
        <f t="shared" si="73"/>
        <v>0</v>
      </c>
      <c r="AP155" s="64">
        <f t="shared" si="74"/>
        <v>0</v>
      </c>
      <c r="AQ155" s="65"/>
    </row>
    <row r="156" spans="1:43" ht="21" customHeight="1" x14ac:dyDescent="0.35">
      <c r="A156" s="63"/>
      <c r="B156" s="62"/>
      <c r="C156" s="63"/>
      <c r="D156" s="64">
        <v>7</v>
      </c>
      <c r="E156" s="69"/>
      <c r="F156" s="66"/>
      <c r="G156" s="67"/>
      <c r="H156" s="64"/>
      <c r="I156" s="64">
        <v>28.36</v>
      </c>
      <c r="J156" s="64">
        <f t="shared" si="56"/>
        <v>7</v>
      </c>
      <c r="K156" s="96">
        <v>0</v>
      </c>
      <c r="L156" s="96">
        <f t="shared" si="57"/>
        <v>0</v>
      </c>
      <c r="M156" s="143">
        <v>0</v>
      </c>
      <c r="N156" s="143">
        <f t="shared" si="58"/>
        <v>0</v>
      </c>
      <c r="O156" s="156">
        <v>0</v>
      </c>
      <c r="P156" s="156">
        <f t="shared" si="59"/>
        <v>0</v>
      </c>
      <c r="Q156" s="182">
        <v>0</v>
      </c>
      <c r="R156" s="182">
        <f t="shared" si="60"/>
        <v>0</v>
      </c>
      <c r="S156" s="207"/>
      <c r="T156" s="207">
        <f t="shared" si="61"/>
        <v>0</v>
      </c>
      <c r="U156" s="220"/>
      <c r="V156" s="220">
        <f t="shared" si="62"/>
        <v>0</v>
      </c>
      <c r="W156" s="228">
        <v>0</v>
      </c>
      <c r="X156" s="228">
        <f t="shared" si="63"/>
        <v>0</v>
      </c>
      <c r="Y156" s="240"/>
      <c r="Z156" s="240">
        <f t="shared" si="64"/>
        <v>0</v>
      </c>
      <c r="AA156" s="250">
        <v>0</v>
      </c>
      <c r="AB156" s="250">
        <f t="shared" si="65"/>
        <v>0</v>
      </c>
      <c r="AC156" s="264">
        <f>6+1</f>
        <v>7</v>
      </c>
      <c r="AD156" s="264">
        <f t="shared" si="66"/>
        <v>198.51999999999998</v>
      </c>
      <c r="AE156" s="278">
        <v>0</v>
      </c>
      <c r="AF156" s="278">
        <f t="shared" si="67"/>
        <v>0</v>
      </c>
      <c r="AG156" s="292"/>
      <c r="AH156" s="292">
        <f t="shared" si="68"/>
        <v>0</v>
      </c>
      <c r="AI156" s="302"/>
      <c r="AJ156" s="302">
        <f t="shared" si="69"/>
        <v>0</v>
      </c>
      <c r="AK156" s="318"/>
      <c r="AL156" s="318">
        <f t="shared" si="70"/>
        <v>0</v>
      </c>
      <c r="AM156" s="68">
        <f t="shared" si="71"/>
        <v>7</v>
      </c>
      <c r="AN156" s="54">
        <f t="shared" si="72"/>
        <v>198.51999999999998</v>
      </c>
      <c r="AO156" s="64">
        <f t="shared" si="73"/>
        <v>0</v>
      </c>
      <c r="AP156" s="64">
        <f t="shared" si="74"/>
        <v>0</v>
      </c>
      <c r="AQ156" s="65"/>
    </row>
    <row r="157" spans="1:43" ht="21" customHeight="1" x14ac:dyDescent="0.35">
      <c r="A157" s="63"/>
      <c r="B157" s="62"/>
      <c r="C157" s="63"/>
      <c r="D157" s="64">
        <v>50</v>
      </c>
      <c r="E157" s="69"/>
      <c r="F157" s="66"/>
      <c r="G157" s="67"/>
      <c r="H157" s="64"/>
      <c r="I157" s="64">
        <v>27.68</v>
      </c>
      <c r="J157" s="64">
        <f t="shared" si="56"/>
        <v>50</v>
      </c>
      <c r="K157" s="96">
        <v>4</v>
      </c>
      <c r="L157" s="96">
        <f t="shared" si="57"/>
        <v>110.72</v>
      </c>
      <c r="M157" s="143">
        <v>3</v>
      </c>
      <c r="N157" s="143">
        <f t="shared" si="58"/>
        <v>83.039999999999992</v>
      </c>
      <c r="O157" s="156"/>
      <c r="P157" s="156">
        <f t="shared" si="59"/>
        <v>0</v>
      </c>
      <c r="Q157" s="182">
        <v>7</v>
      </c>
      <c r="R157" s="182">
        <f t="shared" si="60"/>
        <v>193.76</v>
      </c>
      <c r="S157" s="207">
        <v>3</v>
      </c>
      <c r="T157" s="207">
        <f t="shared" si="61"/>
        <v>83.039999999999992</v>
      </c>
      <c r="U157" s="220"/>
      <c r="V157" s="220">
        <f t="shared" si="62"/>
        <v>0</v>
      </c>
      <c r="W157" s="228">
        <v>2</v>
      </c>
      <c r="X157" s="228">
        <f t="shared" si="63"/>
        <v>55.36</v>
      </c>
      <c r="Y157" s="240"/>
      <c r="Z157" s="240">
        <f t="shared" si="64"/>
        <v>0</v>
      </c>
      <c r="AA157" s="250">
        <f>7+7</f>
        <v>14</v>
      </c>
      <c r="AB157" s="250">
        <f t="shared" si="65"/>
        <v>387.52</v>
      </c>
      <c r="AC157" s="264">
        <f>1+5</f>
        <v>6</v>
      </c>
      <c r="AD157" s="264">
        <f t="shared" si="66"/>
        <v>166.07999999999998</v>
      </c>
      <c r="AE157" s="278">
        <f>5+5</f>
        <v>10</v>
      </c>
      <c r="AF157" s="278">
        <f t="shared" si="67"/>
        <v>276.8</v>
      </c>
      <c r="AG157" s="292"/>
      <c r="AH157" s="292">
        <f t="shared" si="68"/>
        <v>0</v>
      </c>
      <c r="AI157" s="302"/>
      <c r="AJ157" s="302">
        <f t="shared" si="69"/>
        <v>0</v>
      </c>
      <c r="AK157" s="318"/>
      <c r="AL157" s="318">
        <f t="shared" si="70"/>
        <v>0</v>
      </c>
      <c r="AM157" s="68">
        <f t="shared" si="71"/>
        <v>49</v>
      </c>
      <c r="AN157" s="54">
        <f t="shared" si="72"/>
        <v>1356.32</v>
      </c>
      <c r="AO157" s="64">
        <f t="shared" si="73"/>
        <v>1</v>
      </c>
      <c r="AP157" s="64">
        <f t="shared" si="74"/>
        <v>27.68</v>
      </c>
      <c r="AQ157" s="65"/>
    </row>
    <row r="158" spans="1:43" ht="21" customHeight="1" x14ac:dyDescent="0.35">
      <c r="A158" s="63"/>
      <c r="B158" s="62"/>
      <c r="C158" s="63"/>
      <c r="D158" s="64"/>
      <c r="E158" s="69" t="s">
        <v>248</v>
      </c>
      <c r="F158" s="66" t="s">
        <v>305</v>
      </c>
      <c r="G158" s="67">
        <v>243857</v>
      </c>
      <c r="H158" s="64">
        <v>25</v>
      </c>
      <c r="I158" s="64">
        <v>27.52</v>
      </c>
      <c r="J158" s="64">
        <f t="shared" si="56"/>
        <v>25</v>
      </c>
      <c r="K158" s="96"/>
      <c r="L158" s="96"/>
      <c r="M158" s="143"/>
      <c r="N158" s="143">
        <f t="shared" si="58"/>
        <v>0</v>
      </c>
      <c r="O158" s="156"/>
      <c r="P158" s="156">
        <f t="shared" si="59"/>
        <v>0</v>
      </c>
      <c r="Q158" s="182"/>
      <c r="R158" s="182">
        <f t="shared" si="60"/>
        <v>0</v>
      </c>
      <c r="S158" s="207"/>
      <c r="T158" s="207">
        <f t="shared" si="61"/>
        <v>0</v>
      </c>
      <c r="U158" s="220"/>
      <c r="V158" s="220">
        <f t="shared" si="62"/>
        <v>0</v>
      </c>
      <c r="W158" s="228"/>
      <c r="X158" s="228">
        <f t="shared" si="63"/>
        <v>0</v>
      </c>
      <c r="Y158" s="240"/>
      <c r="Z158" s="240">
        <f t="shared" si="64"/>
        <v>0</v>
      </c>
      <c r="AA158" s="250"/>
      <c r="AB158" s="250">
        <f t="shared" si="65"/>
        <v>0</v>
      </c>
      <c r="AC158" s="264"/>
      <c r="AD158" s="264">
        <f t="shared" si="66"/>
        <v>0</v>
      </c>
      <c r="AE158" s="278"/>
      <c r="AF158" s="278">
        <f t="shared" si="67"/>
        <v>0</v>
      </c>
      <c r="AG158" s="292"/>
      <c r="AH158" s="292">
        <f t="shared" si="68"/>
        <v>0</v>
      </c>
      <c r="AI158" s="302"/>
      <c r="AJ158" s="302">
        <f t="shared" si="69"/>
        <v>0</v>
      </c>
      <c r="AK158" s="318"/>
      <c r="AL158" s="318">
        <f t="shared" si="70"/>
        <v>0</v>
      </c>
      <c r="AM158" s="68">
        <f t="shared" si="71"/>
        <v>0</v>
      </c>
      <c r="AN158" s="54">
        <f t="shared" si="72"/>
        <v>0</v>
      </c>
      <c r="AO158" s="64">
        <f t="shared" si="73"/>
        <v>25</v>
      </c>
      <c r="AP158" s="64">
        <f t="shared" si="74"/>
        <v>688</v>
      </c>
      <c r="AQ158" s="65"/>
    </row>
    <row r="159" spans="1:43" ht="21" customHeight="1" x14ac:dyDescent="0.35">
      <c r="A159" s="61">
        <v>64</v>
      </c>
      <c r="B159" s="62" t="s">
        <v>287</v>
      </c>
      <c r="C159" s="63" t="s">
        <v>231</v>
      </c>
      <c r="D159" s="64"/>
      <c r="E159" s="65"/>
      <c r="F159" s="66"/>
      <c r="G159" s="67"/>
      <c r="H159" s="64"/>
      <c r="I159" s="64"/>
      <c r="J159" s="64">
        <f t="shared" si="56"/>
        <v>0</v>
      </c>
      <c r="K159" s="96"/>
      <c r="L159" s="96">
        <f t="shared" si="57"/>
        <v>0</v>
      </c>
      <c r="M159" s="143"/>
      <c r="N159" s="143">
        <f t="shared" si="58"/>
        <v>0</v>
      </c>
      <c r="O159" s="156"/>
      <c r="P159" s="156">
        <f t="shared" ref="P159:P176" si="87">I159*O159</f>
        <v>0</v>
      </c>
      <c r="Q159" s="182"/>
      <c r="R159" s="182">
        <f t="shared" ref="R159:R176" si="88">I159*Q159</f>
        <v>0</v>
      </c>
      <c r="S159" s="207"/>
      <c r="T159" s="207">
        <f t="shared" ref="T159:T176" si="89">I159*S159</f>
        <v>0</v>
      </c>
      <c r="U159" s="220"/>
      <c r="V159" s="220">
        <f t="shared" ref="V159:V176" si="90">I159*U159</f>
        <v>0</v>
      </c>
      <c r="W159" s="228"/>
      <c r="X159" s="228">
        <f t="shared" ref="X159:X176" si="91">I159*W159</f>
        <v>0</v>
      </c>
      <c r="Y159" s="240"/>
      <c r="Z159" s="240">
        <f t="shared" ref="Z159:Z176" si="92">I159*Y159</f>
        <v>0</v>
      </c>
      <c r="AA159" s="250"/>
      <c r="AB159" s="250">
        <f t="shared" ref="AB159:AB176" si="93">I159*AA159</f>
        <v>0</v>
      </c>
      <c r="AC159" s="264"/>
      <c r="AD159" s="264">
        <f t="shared" ref="AD159:AD176" si="94">I159*AC159</f>
        <v>0</v>
      </c>
      <c r="AE159" s="278"/>
      <c r="AF159" s="278">
        <f t="shared" ref="AF159:AF176" si="95">I159*AE159</f>
        <v>0</v>
      </c>
      <c r="AG159" s="292"/>
      <c r="AH159" s="292">
        <f t="shared" ref="AH159:AH176" si="96">I159*AG159</f>
        <v>0</v>
      </c>
      <c r="AI159" s="302"/>
      <c r="AJ159" s="302">
        <f t="shared" ref="AJ159:AJ176" si="97">I159*AI159</f>
        <v>0</v>
      </c>
      <c r="AK159" s="318"/>
      <c r="AL159" s="318">
        <f t="shared" ref="AL159:AL176" si="98">I159*AK159</f>
        <v>0</v>
      </c>
      <c r="AM159" s="68">
        <f t="shared" si="71"/>
        <v>0</v>
      </c>
      <c r="AN159" s="54">
        <f t="shared" ref="AN159:AN174" si="99">L159+N159+P159+R159+T159+V159+X159+Z159+AB159+AD159+AF159+AH159+AJ159+AL159</f>
        <v>0</v>
      </c>
      <c r="AO159" s="64">
        <f t="shared" si="73"/>
        <v>0</v>
      </c>
      <c r="AP159" s="64">
        <f t="shared" ref="AP159:AP173" si="100">I159*AO159</f>
        <v>0</v>
      </c>
      <c r="AQ159" s="65"/>
    </row>
    <row r="160" spans="1:43" ht="21" customHeight="1" x14ac:dyDescent="0.35">
      <c r="A160" s="61">
        <v>65</v>
      </c>
      <c r="B160" s="62" t="s">
        <v>288</v>
      </c>
      <c r="C160" s="63" t="s">
        <v>227</v>
      </c>
      <c r="D160" s="64"/>
      <c r="E160" s="65"/>
      <c r="F160" s="66"/>
      <c r="G160" s="67"/>
      <c r="H160" s="64"/>
      <c r="I160" s="64"/>
      <c r="J160" s="64">
        <f t="shared" si="56"/>
        <v>0</v>
      </c>
      <c r="K160" s="96"/>
      <c r="L160" s="96">
        <f t="shared" si="57"/>
        <v>0</v>
      </c>
      <c r="M160" s="143"/>
      <c r="N160" s="143">
        <f t="shared" si="58"/>
        <v>0</v>
      </c>
      <c r="O160" s="156"/>
      <c r="P160" s="156">
        <f t="shared" si="87"/>
        <v>0</v>
      </c>
      <c r="Q160" s="182"/>
      <c r="R160" s="182">
        <f t="shared" si="88"/>
        <v>0</v>
      </c>
      <c r="S160" s="207"/>
      <c r="T160" s="207">
        <f t="shared" si="89"/>
        <v>0</v>
      </c>
      <c r="U160" s="220"/>
      <c r="V160" s="220">
        <f t="shared" si="90"/>
        <v>0</v>
      </c>
      <c r="W160" s="228"/>
      <c r="X160" s="228">
        <f t="shared" si="91"/>
        <v>0</v>
      </c>
      <c r="Y160" s="240"/>
      <c r="Z160" s="240">
        <f t="shared" si="92"/>
        <v>0</v>
      </c>
      <c r="AA160" s="250"/>
      <c r="AB160" s="250">
        <f t="shared" si="93"/>
        <v>0</v>
      </c>
      <c r="AC160" s="264"/>
      <c r="AD160" s="264">
        <f t="shared" si="94"/>
        <v>0</v>
      </c>
      <c r="AE160" s="278"/>
      <c r="AF160" s="278">
        <f t="shared" si="95"/>
        <v>0</v>
      </c>
      <c r="AG160" s="292"/>
      <c r="AH160" s="292">
        <f t="shared" si="96"/>
        <v>0</v>
      </c>
      <c r="AI160" s="302"/>
      <c r="AJ160" s="302">
        <f t="shared" si="97"/>
        <v>0</v>
      </c>
      <c r="AK160" s="318"/>
      <c r="AL160" s="318">
        <f t="shared" si="98"/>
        <v>0</v>
      </c>
      <c r="AM160" s="68">
        <f t="shared" si="71"/>
        <v>0</v>
      </c>
      <c r="AN160" s="54">
        <f t="shared" si="99"/>
        <v>0</v>
      </c>
      <c r="AO160" s="64">
        <f t="shared" si="73"/>
        <v>0</v>
      </c>
      <c r="AP160" s="64">
        <f t="shared" si="100"/>
        <v>0</v>
      </c>
      <c r="AQ160" s="65"/>
    </row>
    <row r="161" spans="1:43" ht="21" customHeight="1" x14ac:dyDescent="0.35">
      <c r="A161" s="63"/>
      <c r="B161" s="62"/>
      <c r="C161" s="63"/>
      <c r="D161" s="64">
        <v>0</v>
      </c>
      <c r="E161" s="69"/>
      <c r="F161" s="66"/>
      <c r="G161" s="67"/>
      <c r="H161" s="64"/>
      <c r="I161" s="64">
        <v>156</v>
      </c>
      <c r="J161" s="64">
        <f t="shared" si="56"/>
        <v>0</v>
      </c>
      <c r="K161" s="96"/>
      <c r="L161" s="96">
        <f t="shared" si="57"/>
        <v>0</v>
      </c>
      <c r="M161" s="143"/>
      <c r="N161" s="143">
        <f t="shared" si="58"/>
        <v>0</v>
      </c>
      <c r="O161" s="156"/>
      <c r="P161" s="156">
        <f t="shared" si="87"/>
        <v>0</v>
      </c>
      <c r="Q161" s="182"/>
      <c r="R161" s="182">
        <f t="shared" si="88"/>
        <v>0</v>
      </c>
      <c r="S161" s="207"/>
      <c r="T161" s="207">
        <f t="shared" si="89"/>
        <v>0</v>
      </c>
      <c r="U161" s="220"/>
      <c r="V161" s="220">
        <f t="shared" si="90"/>
        <v>0</v>
      </c>
      <c r="W161" s="228"/>
      <c r="X161" s="228">
        <f t="shared" si="91"/>
        <v>0</v>
      </c>
      <c r="Y161" s="240"/>
      <c r="Z161" s="240">
        <f t="shared" si="92"/>
        <v>0</v>
      </c>
      <c r="AA161" s="250"/>
      <c r="AB161" s="250">
        <f t="shared" si="93"/>
        <v>0</v>
      </c>
      <c r="AC161" s="264"/>
      <c r="AD161" s="264">
        <f t="shared" si="94"/>
        <v>0</v>
      </c>
      <c r="AE161" s="278"/>
      <c r="AF161" s="278">
        <f t="shared" si="95"/>
        <v>0</v>
      </c>
      <c r="AG161" s="292"/>
      <c r="AH161" s="292">
        <f t="shared" si="96"/>
        <v>0</v>
      </c>
      <c r="AI161" s="302"/>
      <c r="AJ161" s="302">
        <f t="shared" si="97"/>
        <v>0</v>
      </c>
      <c r="AK161" s="318"/>
      <c r="AL161" s="318">
        <f t="shared" si="98"/>
        <v>0</v>
      </c>
      <c r="AM161" s="68">
        <f t="shared" si="71"/>
        <v>0</v>
      </c>
      <c r="AN161" s="54">
        <f t="shared" si="99"/>
        <v>0</v>
      </c>
      <c r="AO161" s="64">
        <f t="shared" si="73"/>
        <v>0</v>
      </c>
      <c r="AP161" s="64">
        <f t="shared" si="100"/>
        <v>0</v>
      </c>
      <c r="AQ161" s="65"/>
    </row>
    <row r="162" spans="1:43" ht="21" customHeight="1" x14ac:dyDescent="0.35">
      <c r="A162" s="61">
        <v>66</v>
      </c>
      <c r="B162" s="62" t="s">
        <v>289</v>
      </c>
      <c r="C162" s="63" t="s">
        <v>40</v>
      </c>
      <c r="D162" s="64"/>
      <c r="E162" s="65"/>
      <c r="F162" s="66"/>
      <c r="G162" s="67"/>
      <c r="H162" s="64"/>
      <c r="I162" s="64"/>
      <c r="J162" s="64">
        <f t="shared" si="56"/>
        <v>0</v>
      </c>
      <c r="K162" s="96"/>
      <c r="L162" s="96">
        <f t="shared" si="57"/>
        <v>0</v>
      </c>
      <c r="M162" s="143"/>
      <c r="N162" s="143">
        <f t="shared" si="58"/>
        <v>0</v>
      </c>
      <c r="O162" s="156"/>
      <c r="P162" s="156">
        <f t="shared" si="87"/>
        <v>0</v>
      </c>
      <c r="Q162" s="182"/>
      <c r="R162" s="182">
        <f t="shared" si="88"/>
        <v>0</v>
      </c>
      <c r="S162" s="207"/>
      <c r="T162" s="207">
        <f t="shared" si="89"/>
        <v>0</v>
      </c>
      <c r="U162" s="220"/>
      <c r="V162" s="220">
        <f t="shared" si="90"/>
        <v>0</v>
      </c>
      <c r="W162" s="228"/>
      <c r="X162" s="228">
        <f t="shared" si="91"/>
        <v>0</v>
      </c>
      <c r="Y162" s="240"/>
      <c r="Z162" s="240">
        <f t="shared" si="92"/>
        <v>0</v>
      </c>
      <c r="AA162" s="250"/>
      <c r="AB162" s="250">
        <f t="shared" si="93"/>
        <v>0</v>
      </c>
      <c r="AC162" s="264"/>
      <c r="AD162" s="264">
        <f t="shared" si="94"/>
        <v>0</v>
      </c>
      <c r="AE162" s="278"/>
      <c r="AF162" s="278">
        <f t="shared" si="95"/>
        <v>0</v>
      </c>
      <c r="AG162" s="292"/>
      <c r="AH162" s="292">
        <f t="shared" si="96"/>
        <v>0</v>
      </c>
      <c r="AI162" s="302"/>
      <c r="AJ162" s="302">
        <f t="shared" si="97"/>
        <v>0</v>
      </c>
      <c r="AK162" s="318"/>
      <c r="AL162" s="318">
        <f t="shared" si="98"/>
        <v>0</v>
      </c>
      <c r="AM162" s="68">
        <f t="shared" si="71"/>
        <v>0</v>
      </c>
      <c r="AN162" s="54">
        <f t="shared" si="99"/>
        <v>0</v>
      </c>
      <c r="AO162" s="64">
        <f t="shared" si="73"/>
        <v>0</v>
      </c>
      <c r="AP162" s="64">
        <f t="shared" si="100"/>
        <v>0</v>
      </c>
      <c r="AQ162" s="65"/>
    </row>
    <row r="163" spans="1:43" ht="21" customHeight="1" x14ac:dyDescent="0.35">
      <c r="A163" s="61">
        <v>67</v>
      </c>
      <c r="B163" s="62" t="s">
        <v>300</v>
      </c>
      <c r="C163" s="63" t="s">
        <v>52</v>
      </c>
      <c r="D163" s="64"/>
      <c r="E163" s="65"/>
      <c r="F163" s="66"/>
      <c r="G163" s="67"/>
      <c r="H163" s="64"/>
      <c r="I163" s="64">
        <v>131</v>
      </c>
      <c r="J163" s="64">
        <f t="shared" si="56"/>
        <v>0</v>
      </c>
      <c r="K163" s="96"/>
      <c r="L163" s="96">
        <f t="shared" si="57"/>
        <v>0</v>
      </c>
      <c r="M163" s="143"/>
      <c r="N163" s="143">
        <f t="shared" si="58"/>
        <v>0</v>
      </c>
      <c r="O163" s="156"/>
      <c r="P163" s="156">
        <f t="shared" si="87"/>
        <v>0</v>
      </c>
      <c r="Q163" s="182"/>
      <c r="R163" s="182">
        <f t="shared" si="88"/>
        <v>0</v>
      </c>
      <c r="S163" s="207"/>
      <c r="T163" s="207">
        <f t="shared" si="89"/>
        <v>0</v>
      </c>
      <c r="U163" s="220"/>
      <c r="V163" s="220">
        <f t="shared" si="90"/>
        <v>0</v>
      </c>
      <c r="W163" s="228"/>
      <c r="X163" s="228">
        <f t="shared" si="91"/>
        <v>0</v>
      </c>
      <c r="Y163" s="240"/>
      <c r="Z163" s="240">
        <f t="shared" si="92"/>
        <v>0</v>
      </c>
      <c r="AA163" s="250"/>
      <c r="AB163" s="250">
        <f t="shared" si="93"/>
        <v>0</v>
      </c>
      <c r="AC163" s="264"/>
      <c r="AD163" s="264">
        <f t="shared" si="94"/>
        <v>0</v>
      </c>
      <c r="AE163" s="278"/>
      <c r="AF163" s="278">
        <f t="shared" si="95"/>
        <v>0</v>
      </c>
      <c r="AG163" s="292"/>
      <c r="AH163" s="292">
        <f t="shared" si="96"/>
        <v>0</v>
      </c>
      <c r="AI163" s="302"/>
      <c r="AJ163" s="302">
        <f t="shared" si="97"/>
        <v>0</v>
      </c>
      <c r="AK163" s="318"/>
      <c r="AL163" s="318">
        <f t="shared" si="98"/>
        <v>0</v>
      </c>
      <c r="AM163" s="68">
        <f t="shared" si="71"/>
        <v>0</v>
      </c>
      <c r="AN163" s="54">
        <f t="shared" si="99"/>
        <v>0</v>
      </c>
      <c r="AO163" s="64">
        <f t="shared" si="73"/>
        <v>0</v>
      </c>
      <c r="AP163" s="64">
        <f t="shared" si="100"/>
        <v>0</v>
      </c>
      <c r="AQ163" s="65"/>
    </row>
    <row r="164" spans="1:43" ht="21" customHeight="1" x14ac:dyDescent="0.35">
      <c r="A164" s="61">
        <v>68</v>
      </c>
      <c r="B164" s="62" t="s">
        <v>290</v>
      </c>
      <c r="C164" s="63" t="s">
        <v>244</v>
      </c>
      <c r="D164" s="64"/>
      <c r="E164" s="65" t="s">
        <v>318</v>
      </c>
      <c r="F164" s="77" t="s">
        <v>319</v>
      </c>
      <c r="G164" s="67">
        <v>243868</v>
      </c>
      <c r="H164" s="64">
        <v>1</v>
      </c>
      <c r="I164" s="64">
        <v>400</v>
      </c>
      <c r="J164" s="64">
        <f t="shared" si="56"/>
        <v>1</v>
      </c>
      <c r="K164" s="96">
        <v>1</v>
      </c>
      <c r="L164" s="96">
        <f t="shared" si="57"/>
        <v>400</v>
      </c>
      <c r="M164" s="143"/>
      <c r="N164" s="143">
        <f t="shared" si="58"/>
        <v>0</v>
      </c>
      <c r="O164" s="156"/>
      <c r="P164" s="156">
        <f t="shared" si="87"/>
        <v>0</v>
      </c>
      <c r="Q164" s="182"/>
      <c r="R164" s="182">
        <f t="shared" si="88"/>
        <v>0</v>
      </c>
      <c r="S164" s="207"/>
      <c r="T164" s="207">
        <f t="shared" si="89"/>
        <v>0</v>
      </c>
      <c r="U164" s="220"/>
      <c r="V164" s="220">
        <f t="shared" si="90"/>
        <v>0</v>
      </c>
      <c r="W164" s="228"/>
      <c r="X164" s="228">
        <f t="shared" si="91"/>
        <v>0</v>
      </c>
      <c r="Y164" s="240"/>
      <c r="Z164" s="240">
        <f t="shared" si="92"/>
        <v>0</v>
      </c>
      <c r="AA164" s="250"/>
      <c r="AB164" s="250">
        <f t="shared" si="93"/>
        <v>0</v>
      </c>
      <c r="AC164" s="264"/>
      <c r="AD164" s="264">
        <f t="shared" si="94"/>
        <v>0</v>
      </c>
      <c r="AE164" s="278"/>
      <c r="AF164" s="278">
        <f t="shared" si="95"/>
        <v>0</v>
      </c>
      <c r="AG164" s="292"/>
      <c r="AH164" s="292">
        <f t="shared" si="96"/>
        <v>0</v>
      </c>
      <c r="AI164" s="302"/>
      <c r="AJ164" s="302">
        <f t="shared" si="97"/>
        <v>0</v>
      </c>
      <c r="AK164" s="318"/>
      <c r="AL164" s="318">
        <f t="shared" si="98"/>
        <v>0</v>
      </c>
      <c r="AM164" s="68">
        <f t="shared" si="71"/>
        <v>1</v>
      </c>
      <c r="AN164" s="54">
        <f t="shared" si="99"/>
        <v>400</v>
      </c>
      <c r="AO164" s="64">
        <f t="shared" si="73"/>
        <v>0</v>
      </c>
      <c r="AP164" s="64">
        <f t="shared" si="100"/>
        <v>0</v>
      </c>
      <c r="AQ164" s="65"/>
    </row>
    <row r="165" spans="1:43" ht="21" customHeight="1" x14ac:dyDescent="0.35">
      <c r="A165" s="61">
        <v>69</v>
      </c>
      <c r="B165" s="62" t="s">
        <v>291</v>
      </c>
      <c r="C165" s="63" t="s">
        <v>101</v>
      </c>
      <c r="D165" s="64"/>
      <c r="E165" s="65" t="s">
        <v>248</v>
      </c>
      <c r="F165" s="66">
        <v>2409005035</v>
      </c>
      <c r="G165" s="67">
        <v>243868</v>
      </c>
      <c r="H165" s="64">
        <v>102</v>
      </c>
      <c r="I165" s="64">
        <v>19.5</v>
      </c>
      <c r="J165" s="64">
        <f t="shared" ref="J165:J176" si="101">D165+H165</f>
        <v>102</v>
      </c>
      <c r="K165" s="96">
        <v>102</v>
      </c>
      <c r="L165" s="96">
        <f t="shared" ref="L165:L176" si="102">I165*K165</f>
        <v>1989</v>
      </c>
      <c r="M165" s="143"/>
      <c r="N165" s="143">
        <f t="shared" si="58"/>
        <v>0</v>
      </c>
      <c r="O165" s="156"/>
      <c r="P165" s="156">
        <f t="shared" si="87"/>
        <v>0</v>
      </c>
      <c r="Q165" s="182"/>
      <c r="R165" s="182">
        <f t="shared" si="88"/>
        <v>0</v>
      </c>
      <c r="S165" s="207"/>
      <c r="T165" s="207">
        <f t="shared" si="89"/>
        <v>0</v>
      </c>
      <c r="U165" s="220"/>
      <c r="V165" s="220">
        <f t="shared" si="90"/>
        <v>0</v>
      </c>
      <c r="W165" s="228"/>
      <c r="X165" s="228">
        <f t="shared" si="91"/>
        <v>0</v>
      </c>
      <c r="Y165" s="240"/>
      <c r="Z165" s="240">
        <f t="shared" si="92"/>
        <v>0</v>
      </c>
      <c r="AA165" s="250"/>
      <c r="AB165" s="250">
        <f t="shared" si="93"/>
        <v>0</v>
      </c>
      <c r="AC165" s="264"/>
      <c r="AD165" s="264">
        <f t="shared" si="94"/>
        <v>0</v>
      </c>
      <c r="AE165" s="278"/>
      <c r="AF165" s="278">
        <f t="shared" si="95"/>
        <v>0</v>
      </c>
      <c r="AG165" s="292"/>
      <c r="AH165" s="292">
        <f t="shared" si="96"/>
        <v>0</v>
      </c>
      <c r="AI165" s="302"/>
      <c r="AJ165" s="302">
        <f t="shared" si="97"/>
        <v>0</v>
      </c>
      <c r="AK165" s="318"/>
      <c r="AL165" s="318">
        <f t="shared" si="98"/>
        <v>0</v>
      </c>
      <c r="AM165" s="68">
        <f t="shared" ref="AM165:AM174" si="103">K165+M165+O165+Q165+S165+U165+W165+Y165+AA165+AC165+AE165+AG165+AI165+AK165</f>
        <v>102</v>
      </c>
      <c r="AN165" s="54">
        <f t="shared" si="99"/>
        <v>1989</v>
      </c>
      <c r="AO165" s="64">
        <f t="shared" ref="AO165:AO173" si="104">J165-AM165</f>
        <v>0</v>
      </c>
      <c r="AP165" s="64">
        <f t="shared" si="100"/>
        <v>0</v>
      </c>
      <c r="AQ165" s="65"/>
    </row>
    <row r="166" spans="1:43" ht="21" customHeight="1" x14ac:dyDescent="0.35">
      <c r="A166" s="61">
        <v>70</v>
      </c>
      <c r="B166" s="62" t="s">
        <v>292</v>
      </c>
      <c r="C166" s="63" t="s">
        <v>68</v>
      </c>
      <c r="D166" s="64"/>
      <c r="E166" s="65"/>
      <c r="F166" s="66"/>
      <c r="G166" s="67"/>
      <c r="H166" s="64"/>
      <c r="I166" s="64"/>
      <c r="J166" s="64">
        <f t="shared" si="101"/>
        <v>0</v>
      </c>
      <c r="K166" s="96"/>
      <c r="L166" s="96">
        <f t="shared" si="102"/>
        <v>0</v>
      </c>
      <c r="M166" s="143"/>
      <c r="N166" s="143">
        <f t="shared" si="58"/>
        <v>0</v>
      </c>
      <c r="O166" s="156"/>
      <c r="P166" s="156">
        <f t="shared" si="87"/>
        <v>0</v>
      </c>
      <c r="Q166" s="182"/>
      <c r="R166" s="182">
        <f t="shared" si="88"/>
        <v>0</v>
      </c>
      <c r="S166" s="207"/>
      <c r="T166" s="207">
        <f t="shared" si="89"/>
        <v>0</v>
      </c>
      <c r="U166" s="220"/>
      <c r="V166" s="220">
        <f t="shared" si="90"/>
        <v>0</v>
      </c>
      <c r="W166" s="228"/>
      <c r="X166" s="228">
        <f t="shared" si="91"/>
        <v>0</v>
      </c>
      <c r="Y166" s="240"/>
      <c r="Z166" s="240">
        <f t="shared" si="92"/>
        <v>0</v>
      </c>
      <c r="AA166" s="250"/>
      <c r="AB166" s="250">
        <f t="shared" si="93"/>
        <v>0</v>
      </c>
      <c r="AC166" s="264"/>
      <c r="AD166" s="264">
        <f t="shared" si="94"/>
        <v>0</v>
      </c>
      <c r="AE166" s="278"/>
      <c r="AF166" s="278">
        <f t="shared" si="95"/>
        <v>0</v>
      </c>
      <c r="AG166" s="292"/>
      <c r="AH166" s="292">
        <f t="shared" si="96"/>
        <v>0</v>
      </c>
      <c r="AI166" s="302"/>
      <c r="AJ166" s="302">
        <f t="shared" si="97"/>
        <v>0</v>
      </c>
      <c r="AK166" s="318"/>
      <c r="AL166" s="318">
        <f t="shared" si="98"/>
        <v>0</v>
      </c>
      <c r="AM166" s="68">
        <f t="shared" si="103"/>
        <v>0</v>
      </c>
      <c r="AN166" s="54">
        <f t="shared" si="99"/>
        <v>0</v>
      </c>
      <c r="AO166" s="64">
        <f t="shared" si="104"/>
        <v>0</v>
      </c>
      <c r="AP166" s="64">
        <f t="shared" si="100"/>
        <v>0</v>
      </c>
      <c r="AQ166" s="65"/>
    </row>
    <row r="167" spans="1:43" ht="21" customHeight="1" x14ac:dyDescent="0.35">
      <c r="A167" s="63"/>
      <c r="B167" s="62"/>
      <c r="C167" s="63"/>
      <c r="D167" s="64">
        <v>0</v>
      </c>
      <c r="E167" s="69"/>
      <c r="F167" s="66"/>
      <c r="G167" s="67"/>
      <c r="H167" s="64"/>
      <c r="I167" s="64">
        <v>12.46</v>
      </c>
      <c r="J167" s="64">
        <f t="shared" si="101"/>
        <v>0</v>
      </c>
      <c r="K167" s="96"/>
      <c r="L167" s="96">
        <f t="shared" si="102"/>
        <v>0</v>
      </c>
      <c r="M167" s="143"/>
      <c r="N167" s="143">
        <f t="shared" si="58"/>
        <v>0</v>
      </c>
      <c r="O167" s="156"/>
      <c r="P167" s="156">
        <f t="shared" si="87"/>
        <v>0</v>
      </c>
      <c r="Q167" s="182"/>
      <c r="R167" s="182">
        <f t="shared" si="88"/>
        <v>0</v>
      </c>
      <c r="S167" s="207"/>
      <c r="T167" s="207">
        <f t="shared" si="89"/>
        <v>0</v>
      </c>
      <c r="U167" s="220"/>
      <c r="V167" s="220">
        <f t="shared" si="90"/>
        <v>0</v>
      </c>
      <c r="W167" s="228"/>
      <c r="X167" s="228">
        <f t="shared" si="91"/>
        <v>0</v>
      </c>
      <c r="Y167" s="240"/>
      <c r="Z167" s="240">
        <f t="shared" si="92"/>
        <v>0</v>
      </c>
      <c r="AA167" s="250"/>
      <c r="AB167" s="250">
        <f t="shared" si="93"/>
        <v>0</v>
      </c>
      <c r="AC167" s="264"/>
      <c r="AD167" s="264">
        <f t="shared" si="94"/>
        <v>0</v>
      </c>
      <c r="AE167" s="278"/>
      <c r="AF167" s="278">
        <f t="shared" si="95"/>
        <v>0</v>
      </c>
      <c r="AG167" s="292"/>
      <c r="AH167" s="292">
        <f t="shared" si="96"/>
        <v>0</v>
      </c>
      <c r="AI167" s="302"/>
      <c r="AJ167" s="302">
        <f t="shared" si="97"/>
        <v>0</v>
      </c>
      <c r="AK167" s="318"/>
      <c r="AL167" s="318">
        <f t="shared" si="98"/>
        <v>0</v>
      </c>
      <c r="AM167" s="68">
        <f t="shared" si="103"/>
        <v>0</v>
      </c>
      <c r="AN167" s="54">
        <f t="shared" si="99"/>
        <v>0</v>
      </c>
      <c r="AO167" s="64">
        <f t="shared" si="104"/>
        <v>0</v>
      </c>
      <c r="AP167" s="64">
        <f t="shared" si="100"/>
        <v>0</v>
      </c>
      <c r="AQ167" s="65"/>
    </row>
    <row r="168" spans="1:43" ht="21" customHeight="1" x14ac:dyDescent="0.35">
      <c r="A168" s="61">
        <v>71</v>
      </c>
      <c r="B168" s="62" t="s">
        <v>293</v>
      </c>
      <c r="C168" s="63" t="s">
        <v>40</v>
      </c>
      <c r="D168" s="64"/>
      <c r="E168" s="65"/>
      <c r="F168" s="66"/>
      <c r="G168" s="67"/>
      <c r="H168" s="64"/>
      <c r="I168" s="64"/>
      <c r="J168" s="64">
        <f t="shared" si="101"/>
        <v>0</v>
      </c>
      <c r="K168" s="96"/>
      <c r="L168" s="96">
        <f t="shared" si="102"/>
        <v>0</v>
      </c>
      <c r="M168" s="143"/>
      <c r="N168" s="143">
        <f t="shared" si="58"/>
        <v>0</v>
      </c>
      <c r="O168" s="156"/>
      <c r="P168" s="156">
        <f t="shared" si="87"/>
        <v>0</v>
      </c>
      <c r="Q168" s="182"/>
      <c r="R168" s="182">
        <f t="shared" si="88"/>
        <v>0</v>
      </c>
      <c r="S168" s="207"/>
      <c r="T168" s="207">
        <f t="shared" si="89"/>
        <v>0</v>
      </c>
      <c r="U168" s="220"/>
      <c r="V168" s="220">
        <f t="shared" si="90"/>
        <v>0</v>
      </c>
      <c r="W168" s="228"/>
      <c r="X168" s="228">
        <f t="shared" si="91"/>
        <v>0</v>
      </c>
      <c r="Y168" s="240"/>
      <c r="Z168" s="240">
        <f t="shared" si="92"/>
        <v>0</v>
      </c>
      <c r="AA168" s="250"/>
      <c r="AB168" s="250">
        <f t="shared" si="93"/>
        <v>0</v>
      </c>
      <c r="AC168" s="264"/>
      <c r="AD168" s="264">
        <f t="shared" si="94"/>
        <v>0</v>
      </c>
      <c r="AE168" s="278"/>
      <c r="AF168" s="278">
        <f t="shared" si="95"/>
        <v>0</v>
      </c>
      <c r="AG168" s="292"/>
      <c r="AH168" s="292">
        <f t="shared" si="96"/>
        <v>0</v>
      </c>
      <c r="AI168" s="302"/>
      <c r="AJ168" s="302">
        <f t="shared" si="97"/>
        <v>0</v>
      </c>
      <c r="AK168" s="318"/>
      <c r="AL168" s="318">
        <f t="shared" si="98"/>
        <v>0</v>
      </c>
      <c r="AM168" s="68">
        <f t="shared" si="103"/>
        <v>0</v>
      </c>
      <c r="AN168" s="54">
        <f t="shared" si="99"/>
        <v>0</v>
      </c>
      <c r="AO168" s="64">
        <f t="shared" si="104"/>
        <v>0</v>
      </c>
      <c r="AP168" s="64">
        <f t="shared" si="100"/>
        <v>0</v>
      </c>
      <c r="AQ168" s="65"/>
    </row>
    <row r="169" spans="1:43" ht="21" customHeight="1" x14ac:dyDescent="0.35">
      <c r="A169" s="61">
        <v>72</v>
      </c>
      <c r="B169" s="62" t="s">
        <v>294</v>
      </c>
      <c r="C169" s="63" t="s">
        <v>52</v>
      </c>
      <c r="D169" s="64"/>
      <c r="E169" s="65"/>
      <c r="F169" s="66"/>
      <c r="G169" s="67"/>
      <c r="H169" s="64"/>
      <c r="I169" s="64"/>
      <c r="J169" s="64">
        <f t="shared" si="101"/>
        <v>0</v>
      </c>
      <c r="K169" s="96"/>
      <c r="L169" s="96">
        <f t="shared" si="102"/>
        <v>0</v>
      </c>
      <c r="M169" s="143"/>
      <c r="N169" s="143">
        <f t="shared" si="58"/>
        <v>0</v>
      </c>
      <c r="O169" s="156"/>
      <c r="P169" s="156">
        <f t="shared" si="87"/>
        <v>0</v>
      </c>
      <c r="Q169" s="182"/>
      <c r="R169" s="182">
        <f t="shared" si="88"/>
        <v>0</v>
      </c>
      <c r="S169" s="207"/>
      <c r="T169" s="207">
        <f t="shared" si="89"/>
        <v>0</v>
      </c>
      <c r="U169" s="220"/>
      <c r="V169" s="220">
        <f t="shared" si="90"/>
        <v>0</v>
      </c>
      <c r="W169" s="228"/>
      <c r="X169" s="228">
        <f t="shared" si="91"/>
        <v>0</v>
      </c>
      <c r="Y169" s="240"/>
      <c r="Z169" s="240">
        <f t="shared" si="92"/>
        <v>0</v>
      </c>
      <c r="AA169" s="250"/>
      <c r="AB169" s="250">
        <f t="shared" si="93"/>
        <v>0</v>
      </c>
      <c r="AC169" s="264"/>
      <c r="AD169" s="264">
        <f t="shared" si="94"/>
        <v>0</v>
      </c>
      <c r="AE169" s="278"/>
      <c r="AF169" s="278">
        <f t="shared" si="95"/>
        <v>0</v>
      </c>
      <c r="AG169" s="292"/>
      <c r="AH169" s="292">
        <f t="shared" si="96"/>
        <v>0</v>
      </c>
      <c r="AI169" s="302"/>
      <c r="AJ169" s="302">
        <f t="shared" si="97"/>
        <v>0</v>
      </c>
      <c r="AK169" s="318"/>
      <c r="AL169" s="318">
        <f t="shared" si="98"/>
        <v>0</v>
      </c>
      <c r="AM169" s="68">
        <f t="shared" si="103"/>
        <v>0</v>
      </c>
      <c r="AN169" s="54">
        <f t="shared" si="99"/>
        <v>0</v>
      </c>
      <c r="AO169" s="64">
        <f t="shared" si="104"/>
        <v>0</v>
      </c>
      <c r="AP169" s="64">
        <f t="shared" si="100"/>
        <v>0</v>
      </c>
      <c r="AQ169" s="65"/>
    </row>
    <row r="170" spans="1:43" ht="21" customHeight="1" x14ac:dyDescent="0.35">
      <c r="A170" s="61">
        <v>73</v>
      </c>
      <c r="B170" s="62" t="s">
        <v>295</v>
      </c>
      <c r="C170" s="63" t="s">
        <v>40</v>
      </c>
      <c r="D170" s="64"/>
      <c r="E170" s="65"/>
      <c r="F170" s="66"/>
      <c r="G170" s="67"/>
      <c r="H170" s="64"/>
      <c r="I170" s="64"/>
      <c r="J170" s="64">
        <f t="shared" si="101"/>
        <v>0</v>
      </c>
      <c r="K170" s="96"/>
      <c r="L170" s="96">
        <f t="shared" si="102"/>
        <v>0</v>
      </c>
      <c r="M170" s="143"/>
      <c r="N170" s="143">
        <f t="shared" si="58"/>
        <v>0</v>
      </c>
      <c r="O170" s="156"/>
      <c r="P170" s="156">
        <f t="shared" si="87"/>
        <v>0</v>
      </c>
      <c r="Q170" s="182"/>
      <c r="R170" s="182">
        <f t="shared" si="88"/>
        <v>0</v>
      </c>
      <c r="S170" s="207"/>
      <c r="T170" s="207">
        <f t="shared" si="89"/>
        <v>0</v>
      </c>
      <c r="U170" s="220"/>
      <c r="V170" s="220">
        <f t="shared" si="90"/>
        <v>0</v>
      </c>
      <c r="W170" s="228"/>
      <c r="X170" s="228">
        <f t="shared" si="91"/>
        <v>0</v>
      </c>
      <c r="Y170" s="240"/>
      <c r="Z170" s="240">
        <f t="shared" si="92"/>
        <v>0</v>
      </c>
      <c r="AA170" s="250"/>
      <c r="AB170" s="250">
        <f t="shared" si="93"/>
        <v>0</v>
      </c>
      <c r="AC170" s="264"/>
      <c r="AD170" s="264">
        <f t="shared" si="94"/>
        <v>0</v>
      </c>
      <c r="AE170" s="278"/>
      <c r="AF170" s="278">
        <f t="shared" si="95"/>
        <v>0</v>
      </c>
      <c r="AG170" s="292"/>
      <c r="AH170" s="292">
        <f t="shared" si="96"/>
        <v>0</v>
      </c>
      <c r="AI170" s="302"/>
      <c r="AJ170" s="302">
        <f t="shared" si="97"/>
        <v>0</v>
      </c>
      <c r="AK170" s="318"/>
      <c r="AL170" s="318">
        <f t="shared" si="98"/>
        <v>0</v>
      </c>
      <c r="AM170" s="68">
        <f t="shared" si="103"/>
        <v>0</v>
      </c>
      <c r="AN170" s="54">
        <f t="shared" si="99"/>
        <v>0</v>
      </c>
      <c r="AO170" s="64">
        <f t="shared" si="104"/>
        <v>0</v>
      </c>
      <c r="AP170" s="64">
        <f t="shared" si="100"/>
        <v>0</v>
      </c>
      <c r="AQ170" s="65"/>
    </row>
    <row r="171" spans="1:43" ht="21" customHeight="1" x14ac:dyDescent="0.35">
      <c r="A171" s="63">
        <v>74</v>
      </c>
      <c r="B171" s="62" t="s">
        <v>301</v>
      </c>
      <c r="C171" s="63" t="s">
        <v>80</v>
      </c>
      <c r="D171" s="64">
        <v>0</v>
      </c>
      <c r="E171" s="65"/>
      <c r="F171" s="66"/>
      <c r="G171" s="67"/>
      <c r="H171" s="64"/>
      <c r="I171" s="64">
        <v>33.5</v>
      </c>
      <c r="J171" s="64">
        <f t="shared" si="101"/>
        <v>0</v>
      </c>
      <c r="K171" s="96"/>
      <c r="L171" s="96">
        <f t="shared" si="102"/>
        <v>0</v>
      </c>
      <c r="M171" s="143"/>
      <c r="N171" s="143">
        <f t="shared" si="58"/>
        <v>0</v>
      </c>
      <c r="O171" s="156"/>
      <c r="P171" s="156">
        <f t="shared" si="87"/>
        <v>0</v>
      </c>
      <c r="Q171" s="182"/>
      <c r="R171" s="182">
        <f t="shared" si="88"/>
        <v>0</v>
      </c>
      <c r="S171" s="207"/>
      <c r="T171" s="207">
        <f t="shared" si="89"/>
        <v>0</v>
      </c>
      <c r="U171" s="220"/>
      <c r="V171" s="220">
        <f t="shared" si="90"/>
        <v>0</v>
      </c>
      <c r="W171" s="228"/>
      <c r="X171" s="228">
        <f t="shared" si="91"/>
        <v>0</v>
      </c>
      <c r="Y171" s="240"/>
      <c r="Z171" s="240">
        <f t="shared" si="92"/>
        <v>0</v>
      </c>
      <c r="AA171" s="250"/>
      <c r="AB171" s="250">
        <f t="shared" si="93"/>
        <v>0</v>
      </c>
      <c r="AC171" s="264"/>
      <c r="AD171" s="264">
        <f t="shared" si="94"/>
        <v>0</v>
      </c>
      <c r="AE171" s="278"/>
      <c r="AF171" s="278">
        <f t="shared" si="95"/>
        <v>0</v>
      </c>
      <c r="AG171" s="292"/>
      <c r="AH171" s="292">
        <f t="shared" si="96"/>
        <v>0</v>
      </c>
      <c r="AI171" s="302"/>
      <c r="AJ171" s="302">
        <f t="shared" si="97"/>
        <v>0</v>
      </c>
      <c r="AK171" s="318"/>
      <c r="AL171" s="318">
        <f t="shared" si="98"/>
        <v>0</v>
      </c>
      <c r="AM171" s="68">
        <f t="shared" si="103"/>
        <v>0</v>
      </c>
      <c r="AN171" s="54">
        <f t="shared" si="99"/>
        <v>0</v>
      </c>
      <c r="AO171" s="64">
        <f t="shared" si="104"/>
        <v>0</v>
      </c>
      <c r="AP171" s="64">
        <f t="shared" si="100"/>
        <v>0</v>
      </c>
      <c r="AQ171" s="65"/>
    </row>
    <row r="172" spans="1:43" ht="21" customHeight="1" x14ac:dyDescent="0.35">
      <c r="A172" s="63">
        <v>75</v>
      </c>
      <c r="B172" s="62" t="s">
        <v>302</v>
      </c>
      <c r="C172" s="63" t="s">
        <v>31</v>
      </c>
      <c r="D172" s="64">
        <v>0</v>
      </c>
      <c r="E172" s="65"/>
      <c r="F172" s="66"/>
      <c r="G172" s="67"/>
      <c r="H172" s="64"/>
      <c r="I172" s="64">
        <v>189</v>
      </c>
      <c r="J172" s="64">
        <f t="shared" si="101"/>
        <v>0</v>
      </c>
      <c r="K172" s="96"/>
      <c r="L172" s="96">
        <f t="shared" si="102"/>
        <v>0</v>
      </c>
      <c r="M172" s="143"/>
      <c r="N172" s="143">
        <f t="shared" si="58"/>
        <v>0</v>
      </c>
      <c r="O172" s="156"/>
      <c r="P172" s="156">
        <f t="shared" si="87"/>
        <v>0</v>
      </c>
      <c r="Q172" s="182"/>
      <c r="R172" s="182">
        <f t="shared" si="88"/>
        <v>0</v>
      </c>
      <c r="S172" s="207"/>
      <c r="T172" s="207">
        <f t="shared" si="89"/>
        <v>0</v>
      </c>
      <c r="U172" s="220"/>
      <c r="V172" s="220">
        <f t="shared" si="90"/>
        <v>0</v>
      </c>
      <c r="W172" s="228"/>
      <c r="X172" s="228">
        <f t="shared" si="91"/>
        <v>0</v>
      </c>
      <c r="Y172" s="240"/>
      <c r="Z172" s="240">
        <f t="shared" si="92"/>
        <v>0</v>
      </c>
      <c r="AA172" s="250"/>
      <c r="AB172" s="250">
        <f t="shared" si="93"/>
        <v>0</v>
      </c>
      <c r="AC172" s="264"/>
      <c r="AD172" s="264">
        <f t="shared" si="94"/>
        <v>0</v>
      </c>
      <c r="AE172" s="278"/>
      <c r="AF172" s="278">
        <f t="shared" si="95"/>
        <v>0</v>
      </c>
      <c r="AG172" s="292"/>
      <c r="AH172" s="292">
        <f t="shared" si="96"/>
        <v>0</v>
      </c>
      <c r="AI172" s="302"/>
      <c r="AJ172" s="302">
        <f t="shared" si="97"/>
        <v>0</v>
      </c>
      <c r="AK172" s="318"/>
      <c r="AL172" s="318">
        <f t="shared" si="98"/>
        <v>0</v>
      </c>
      <c r="AM172" s="68">
        <f t="shared" si="103"/>
        <v>0</v>
      </c>
      <c r="AN172" s="54">
        <f t="shared" si="99"/>
        <v>0</v>
      </c>
      <c r="AO172" s="64">
        <f t="shared" si="104"/>
        <v>0</v>
      </c>
      <c r="AP172" s="64">
        <f t="shared" si="100"/>
        <v>0</v>
      </c>
      <c r="AQ172" s="65"/>
    </row>
    <row r="173" spans="1:43" ht="21" customHeight="1" x14ac:dyDescent="0.35">
      <c r="A173" s="61">
        <v>76</v>
      </c>
      <c r="B173" s="62" t="s">
        <v>303</v>
      </c>
      <c r="C173" s="63" t="s">
        <v>238</v>
      </c>
      <c r="D173" s="64"/>
      <c r="E173" s="65"/>
      <c r="F173" s="66"/>
      <c r="G173" s="67"/>
      <c r="H173" s="64"/>
      <c r="I173" s="64">
        <v>580</v>
      </c>
      <c r="J173" s="64">
        <f t="shared" si="101"/>
        <v>0</v>
      </c>
      <c r="K173" s="96"/>
      <c r="L173" s="96">
        <f t="shared" si="102"/>
        <v>0</v>
      </c>
      <c r="M173" s="143"/>
      <c r="N173" s="143"/>
      <c r="O173" s="156"/>
      <c r="P173" s="156">
        <f t="shared" si="87"/>
        <v>0</v>
      </c>
      <c r="Q173" s="182"/>
      <c r="R173" s="182">
        <f t="shared" si="88"/>
        <v>0</v>
      </c>
      <c r="S173" s="207"/>
      <c r="T173" s="207">
        <f t="shared" si="89"/>
        <v>0</v>
      </c>
      <c r="U173" s="220"/>
      <c r="V173" s="220">
        <f t="shared" si="90"/>
        <v>0</v>
      </c>
      <c r="W173" s="228"/>
      <c r="X173" s="228">
        <f t="shared" si="91"/>
        <v>0</v>
      </c>
      <c r="Y173" s="240"/>
      <c r="Z173" s="240">
        <f t="shared" si="92"/>
        <v>0</v>
      </c>
      <c r="AA173" s="250"/>
      <c r="AB173" s="250">
        <f t="shared" si="93"/>
        <v>0</v>
      </c>
      <c r="AC173" s="264"/>
      <c r="AD173" s="264">
        <f t="shared" si="94"/>
        <v>0</v>
      </c>
      <c r="AE173" s="278"/>
      <c r="AF173" s="278">
        <f t="shared" si="95"/>
        <v>0</v>
      </c>
      <c r="AG173" s="292"/>
      <c r="AH173" s="292">
        <f t="shared" si="96"/>
        <v>0</v>
      </c>
      <c r="AI173" s="302"/>
      <c r="AJ173" s="302">
        <f t="shared" si="97"/>
        <v>0</v>
      </c>
      <c r="AK173" s="318"/>
      <c r="AL173" s="318">
        <f t="shared" si="98"/>
        <v>0</v>
      </c>
      <c r="AM173" s="68">
        <f t="shared" si="103"/>
        <v>0</v>
      </c>
      <c r="AN173" s="54">
        <f t="shared" si="99"/>
        <v>0</v>
      </c>
      <c r="AO173" s="64">
        <f t="shared" si="104"/>
        <v>0</v>
      </c>
      <c r="AP173" s="64">
        <f t="shared" si="100"/>
        <v>0</v>
      </c>
      <c r="AQ173" s="65"/>
    </row>
    <row r="174" spans="1:43" ht="21" customHeight="1" x14ac:dyDescent="0.35">
      <c r="A174" s="61">
        <v>77</v>
      </c>
      <c r="B174" s="62" t="s">
        <v>315</v>
      </c>
      <c r="C174" s="63" t="s">
        <v>52</v>
      </c>
      <c r="D174" s="64"/>
      <c r="E174" s="65" t="s">
        <v>248</v>
      </c>
      <c r="F174" s="66">
        <v>2409005035</v>
      </c>
      <c r="G174" s="67">
        <v>243868</v>
      </c>
      <c r="H174" s="64">
        <v>12</v>
      </c>
      <c r="I174" s="64">
        <v>72.5</v>
      </c>
      <c r="J174" s="64">
        <f t="shared" si="101"/>
        <v>12</v>
      </c>
      <c r="K174" s="96">
        <v>12</v>
      </c>
      <c r="L174" s="96">
        <f t="shared" si="102"/>
        <v>870</v>
      </c>
      <c r="M174" s="143"/>
      <c r="N174" s="143"/>
      <c r="O174" s="156"/>
      <c r="P174" s="156">
        <f t="shared" si="87"/>
        <v>0</v>
      </c>
      <c r="Q174" s="182"/>
      <c r="R174" s="182">
        <f t="shared" si="88"/>
        <v>0</v>
      </c>
      <c r="S174" s="207"/>
      <c r="T174" s="207">
        <f t="shared" si="89"/>
        <v>0</v>
      </c>
      <c r="U174" s="220"/>
      <c r="V174" s="220">
        <f t="shared" si="90"/>
        <v>0</v>
      </c>
      <c r="W174" s="228"/>
      <c r="X174" s="228">
        <f t="shared" si="91"/>
        <v>0</v>
      </c>
      <c r="Y174" s="240"/>
      <c r="Z174" s="240">
        <f t="shared" si="92"/>
        <v>0</v>
      </c>
      <c r="AA174" s="250"/>
      <c r="AB174" s="250">
        <f t="shared" si="93"/>
        <v>0</v>
      </c>
      <c r="AC174" s="264"/>
      <c r="AD174" s="264">
        <f t="shared" si="94"/>
        <v>0</v>
      </c>
      <c r="AE174" s="278"/>
      <c r="AF174" s="278">
        <f t="shared" si="95"/>
        <v>0</v>
      </c>
      <c r="AG174" s="292"/>
      <c r="AH174" s="292">
        <f t="shared" si="96"/>
        <v>0</v>
      </c>
      <c r="AI174" s="302"/>
      <c r="AJ174" s="302">
        <f t="shared" si="97"/>
        <v>0</v>
      </c>
      <c r="AK174" s="318"/>
      <c r="AL174" s="318">
        <f t="shared" si="98"/>
        <v>0</v>
      </c>
      <c r="AM174" s="68">
        <f t="shared" si="103"/>
        <v>12</v>
      </c>
      <c r="AN174" s="54">
        <f t="shared" si="99"/>
        <v>870</v>
      </c>
      <c r="AO174" s="64">
        <f t="shared" ref="AO174" si="105">J174-AM174</f>
        <v>0</v>
      </c>
      <c r="AP174" s="64">
        <f t="shared" ref="AP174" si="106">I174*AO174</f>
        <v>0</v>
      </c>
      <c r="AQ174" s="65"/>
    </row>
    <row r="175" spans="1:43" ht="21" customHeight="1" x14ac:dyDescent="0.35">
      <c r="A175" s="61">
        <v>78</v>
      </c>
      <c r="B175" s="62" t="s">
        <v>321</v>
      </c>
      <c r="C175" s="63" t="s">
        <v>223</v>
      </c>
      <c r="D175" s="64"/>
      <c r="E175" s="65" t="s">
        <v>320</v>
      </c>
      <c r="F175" s="66">
        <v>106091503370</v>
      </c>
      <c r="G175" s="67">
        <v>243868</v>
      </c>
      <c r="H175" s="64">
        <v>11</v>
      </c>
      <c r="I175" s="64">
        <v>69</v>
      </c>
      <c r="J175" s="64">
        <f t="shared" si="101"/>
        <v>11</v>
      </c>
      <c r="K175" s="96">
        <v>11</v>
      </c>
      <c r="L175" s="96">
        <f t="shared" si="102"/>
        <v>759</v>
      </c>
      <c r="M175" s="143"/>
      <c r="N175" s="143"/>
      <c r="O175" s="156"/>
      <c r="P175" s="156">
        <f t="shared" si="87"/>
        <v>0</v>
      </c>
      <c r="Q175" s="182"/>
      <c r="R175" s="182">
        <f t="shared" si="88"/>
        <v>0</v>
      </c>
      <c r="S175" s="207"/>
      <c r="T175" s="207">
        <f t="shared" si="89"/>
        <v>0</v>
      </c>
      <c r="U175" s="220"/>
      <c r="V175" s="220">
        <f t="shared" si="90"/>
        <v>0</v>
      </c>
      <c r="W175" s="228"/>
      <c r="X175" s="228">
        <f t="shared" si="91"/>
        <v>0</v>
      </c>
      <c r="Y175" s="240"/>
      <c r="Z175" s="240">
        <f t="shared" si="92"/>
        <v>0</v>
      </c>
      <c r="AA175" s="250"/>
      <c r="AB175" s="250">
        <f t="shared" si="93"/>
        <v>0</v>
      </c>
      <c r="AC175" s="264"/>
      <c r="AD175" s="264">
        <f t="shared" si="94"/>
        <v>0</v>
      </c>
      <c r="AE175" s="278"/>
      <c r="AF175" s="278">
        <f t="shared" si="95"/>
        <v>0</v>
      </c>
      <c r="AG175" s="292"/>
      <c r="AH175" s="292">
        <f t="shared" si="96"/>
        <v>0</v>
      </c>
      <c r="AI175" s="302"/>
      <c r="AJ175" s="302">
        <f t="shared" si="97"/>
        <v>0</v>
      </c>
      <c r="AK175" s="318"/>
      <c r="AL175" s="318">
        <f t="shared" si="98"/>
        <v>0</v>
      </c>
      <c r="AM175" s="68">
        <f t="shared" ref="AM175" si="107">K175+M175+O175+Q175+S175+U175+W175+Y175+AA175+AC175+AE175+AG175+AI175+AK175</f>
        <v>11</v>
      </c>
      <c r="AN175" s="54">
        <f t="shared" ref="AN175" si="108">L175+N175+P175+R175+T175+V175+X175+Z175+AB175+AD175+AF175+AH175+AJ175+AL175</f>
        <v>759</v>
      </c>
      <c r="AO175" s="64">
        <f t="shared" ref="AO175" si="109">J175-AM175</f>
        <v>0</v>
      </c>
      <c r="AP175" s="64">
        <f t="shared" ref="AP175" si="110">I175*AO175</f>
        <v>0</v>
      </c>
      <c r="AQ175" s="65"/>
    </row>
    <row r="176" spans="1:43" ht="21" customHeight="1" x14ac:dyDescent="0.35">
      <c r="A176" s="61">
        <v>79</v>
      </c>
      <c r="B176" s="62" t="s">
        <v>324</v>
      </c>
      <c r="C176" s="63" t="s">
        <v>327</v>
      </c>
      <c r="D176" s="64"/>
      <c r="E176" s="65" t="s">
        <v>325</v>
      </c>
      <c r="F176" s="66" t="s">
        <v>326</v>
      </c>
      <c r="G176" s="67">
        <v>243871</v>
      </c>
      <c r="H176" s="64">
        <v>50</v>
      </c>
      <c r="I176" s="64">
        <v>63.96</v>
      </c>
      <c r="J176" s="64">
        <f t="shared" si="101"/>
        <v>50</v>
      </c>
      <c r="K176" s="96">
        <v>50</v>
      </c>
      <c r="L176" s="96">
        <f t="shared" si="102"/>
        <v>3198</v>
      </c>
      <c r="M176" s="143"/>
      <c r="N176" s="143"/>
      <c r="O176" s="156"/>
      <c r="P176" s="156">
        <f t="shared" si="87"/>
        <v>0</v>
      </c>
      <c r="Q176" s="182"/>
      <c r="R176" s="182">
        <f t="shared" si="88"/>
        <v>0</v>
      </c>
      <c r="S176" s="207"/>
      <c r="T176" s="207">
        <f t="shared" si="89"/>
        <v>0</v>
      </c>
      <c r="U176" s="220"/>
      <c r="V176" s="220">
        <f t="shared" si="90"/>
        <v>0</v>
      </c>
      <c r="W176" s="228"/>
      <c r="X176" s="228">
        <f t="shared" si="91"/>
        <v>0</v>
      </c>
      <c r="Y176" s="240"/>
      <c r="Z176" s="240">
        <f t="shared" si="92"/>
        <v>0</v>
      </c>
      <c r="AA176" s="250"/>
      <c r="AB176" s="250">
        <f t="shared" si="93"/>
        <v>0</v>
      </c>
      <c r="AC176" s="264"/>
      <c r="AD176" s="264">
        <f t="shared" si="94"/>
        <v>0</v>
      </c>
      <c r="AE176" s="278"/>
      <c r="AF176" s="278">
        <f t="shared" si="95"/>
        <v>0</v>
      </c>
      <c r="AG176" s="292"/>
      <c r="AH176" s="292">
        <f t="shared" si="96"/>
        <v>0</v>
      </c>
      <c r="AI176" s="302"/>
      <c r="AJ176" s="302">
        <f t="shared" si="97"/>
        <v>0</v>
      </c>
      <c r="AK176" s="318"/>
      <c r="AL176" s="318">
        <f t="shared" si="98"/>
        <v>0</v>
      </c>
      <c r="AM176" s="68">
        <f t="shared" ref="AM176" si="111">K176+M176+O176+Q176+S176+U176+W176+Y176+AA176+AC176+AE176+AG176+AI176+AK176</f>
        <v>50</v>
      </c>
      <c r="AN176" s="54">
        <f t="shared" ref="AN176" si="112">L176+N176+P176+R176+T176+V176+X176+Z176+AB176+AD176+AF176+AH176+AJ176+AL176</f>
        <v>3198</v>
      </c>
      <c r="AO176" s="64">
        <f t="shared" ref="AO176" si="113">J176-AM176</f>
        <v>0</v>
      </c>
      <c r="AP176" s="64">
        <f t="shared" ref="AP176" si="114">I176*AO176</f>
        <v>0</v>
      </c>
      <c r="AQ176" s="65"/>
    </row>
    <row r="177" spans="1:43" ht="21" customHeight="1" x14ac:dyDescent="0.35">
      <c r="A177" s="70" t="s">
        <v>4</v>
      </c>
      <c r="B177" s="71"/>
      <c r="C177" s="70"/>
      <c r="D177" s="59"/>
      <c r="E177" s="72"/>
      <c r="F177" s="73"/>
      <c r="G177" s="74"/>
      <c r="H177" s="59"/>
      <c r="I177" s="59"/>
      <c r="J177" s="59"/>
      <c r="K177" s="95"/>
      <c r="L177" s="95">
        <f>SUM(L4:L174)</f>
        <v>158445.46</v>
      </c>
      <c r="M177" s="142"/>
      <c r="N177" s="142">
        <f>SUM(N4:N173)</f>
        <v>1425.8799999999999</v>
      </c>
      <c r="O177" s="155"/>
      <c r="P177" s="155">
        <f>SUM(P4:P176)</f>
        <v>2917.26</v>
      </c>
      <c r="Q177" s="181"/>
      <c r="R177" s="181">
        <f>SUM(R4:R176)</f>
        <v>2236.09</v>
      </c>
      <c r="S177" s="206"/>
      <c r="T177" s="206">
        <f>SUM(T4:T176)</f>
        <v>1687.9499999999998</v>
      </c>
      <c r="U177" s="219"/>
      <c r="V177" s="219">
        <f>SUM(V4:V176)</f>
        <v>0</v>
      </c>
      <c r="W177" s="227"/>
      <c r="X177" s="227">
        <f>SUM(X4:X176)</f>
        <v>590.29999999999995</v>
      </c>
      <c r="Y177" s="239"/>
      <c r="Z177" s="239">
        <f>SUM(Z4:Z176)</f>
        <v>0</v>
      </c>
      <c r="AA177" s="249"/>
      <c r="AB177" s="249">
        <f>SUM(AB4:AB176)</f>
        <v>4981.4799999999996</v>
      </c>
      <c r="AC177" s="263"/>
      <c r="AD177" s="263">
        <f>SUM(AD4:AD176)</f>
        <v>3053.39</v>
      </c>
      <c r="AE177" s="277"/>
      <c r="AF177" s="277">
        <f>SUM(AF4:AF176)</f>
        <v>4390.29</v>
      </c>
      <c r="AG177" s="291"/>
      <c r="AH177" s="291">
        <f>SUM(AH4:AH176)</f>
        <v>0</v>
      </c>
      <c r="AI177" s="301"/>
      <c r="AJ177" s="301">
        <f>SUM(AJ4:AJ176)</f>
        <v>0</v>
      </c>
      <c r="AK177" s="317"/>
      <c r="AL177" s="317">
        <f>SUM(AL4:AL176)</f>
        <v>0</v>
      </c>
      <c r="AM177" s="58"/>
      <c r="AN177" s="59">
        <f>SUM(AN4:AN174)</f>
        <v>179728.1</v>
      </c>
      <c r="AO177" s="59"/>
      <c r="AP177" s="59">
        <f>SUM(AP4:AP173)</f>
        <v>9512.07</v>
      </c>
      <c r="AQ177" s="72"/>
    </row>
  </sheetData>
  <mergeCells count="14">
    <mergeCell ref="AI2:AJ2"/>
    <mergeCell ref="AK2:AL2"/>
    <mergeCell ref="AM2:AM3"/>
    <mergeCell ref="AN2:AN3"/>
    <mergeCell ref="A1:AQ1"/>
    <mergeCell ref="E2:H2"/>
    <mergeCell ref="M2:N2"/>
    <mergeCell ref="Q2:R2"/>
    <mergeCell ref="W2:X2"/>
    <mergeCell ref="Y2:Z2"/>
    <mergeCell ref="AA2:AB2"/>
    <mergeCell ref="AC2:AD2"/>
    <mergeCell ref="AE2:AF2"/>
    <mergeCell ref="AG2:AH2"/>
  </mergeCells>
  <pageMargins left="0.70866141732283472" right="0.70866141732283472" top="0.74803149606299213" bottom="0.74803149606299213" header="0.31496062992125984" footer="0.31496062992125984"/>
  <pageSetup paperSize="9" scale="62" fitToHeight="10" orientation="portrait" horizontalDpi="0" verticalDpi="0" r:id="rId1"/>
  <headerFooter>
    <oddFooter>หน้าที่ &amp;P จาก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40"/>
  <sheetViews>
    <sheetView topLeftCell="A109" workbookViewId="0">
      <selection activeCell="O169" sqref="O169"/>
    </sheetView>
  </sheetViews>
  <sheetFormatPr defaultRowHeight="15" x14ac:dyDescent="0.25"/>
  <cols>
    <col min="1" max="1" width="7.7109375" style="75" customWidth="1"/>
    <col min="2" max="2" width="38.7109375" style="75" customWidth="1"/>
    <col min="3" max="5" width="10.7109375" style="75" customWidth="1"/>
    <col min="6" max="6" width="17.42578125" style="75" customWidth="1"/>
    <col min="7" max="10" width="10.7109375" style="75" customWidth="1"/>
    <col min="11" max="11" width="10.7109375" style="97" customWidth="1"/>
    <col min="12" max="12" width="12.85546875" style="97" customWidth="1"/>
    <col min="13" max="39" width="10.7109375" style="75" customWidth="1"/>
    <col min="40" max="40" width="14.7109375" style="75" customWidth="1"/>
    <col min="41" max="41" width="10.7109375" style="75" customWidth="1"/>
    <col min="42" max="42" width="15.7109375" style="75" customWidth="1"/>
    <col min="43" max="43" width="12.7109375" style="75" customWidth="1"/>
    <col min="44" max="16384" width="9.140625" style="75"/>
  </cols>
  <sheetData>
    <row r="1" spans="1:43" ht="21" x14ac:dyDescent="0.35">
      <c r="A1" s="125" t="s">
        <v>335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</row>
    <row r="2" spans="1:43" ht="42" customHeight="1" x14ac:dyDescent="0.35">
      <c r="A2" s="46" t="s">
        <v>0</v>
      </c>
      <c r="B2" s="47" t="s">
        <v>1</v>
      </c>
      <c r="C2" s="46" t="s">
        <v>221</v>
      </c>
      <c r="D2" s="48" t="s">
        <v>306</v>
      </c>
      <c r="E2" s="126" t="s">
        <v>307</v>
      </c>
      <c r="F2" s="127"/>
      <c r="G2" s="127"/>
      <c r="H2" s="128"/>
      <c r="I2" s="88" t="s">
        <v>3</v>
      </c>
      <c r="J2" s="49" t="s">
        <v>4</v>
      </c>
      <c r="K2" s="323" t="s">
        <v>5</v>
      </c>
      <c r="L2" s="94"/>
      <c r="M2" s="119" t="s">
        <v>6</v>
      </c>
      <c r="N2" s="120"/>
      <c r="O2" s="50" t="s">
        <v>7</v>
      </c>
      <c r="P2" s="51"/>
      <c r="Q2" s="119" t="s">
        <v>8</v>
      </c>
      <c r="R2" s="120"/>
      <c r="S2" s="50" t="s">
        <v>9</v>
      </c>
      <c r="T2" s="51"/>
      <c r="U2" s="50" t="s">
        <v>10</v>
      </c>
      <c r="V2" s="51"/>
      <c r="W2" s="119" t="s">
        <v>11</v>
      </c>
      <c r="X2" s="120"/>
      <c r="Y2" s="119" t="s">
        <v>12</v>
      </c>
      <c r="Z2" s="120"/>
      <c r="AA2" s="119" t="s">
        <v>13</v>
      </c>
      <c r="AB2" s="120"/>
      <c r="AC2" s="119" t="s">
        <v>14</v>
      </c>
      <c r="AD2" s="120"/>
      <c r="AE2" s="119" t="s">
        <v>15</v>
      </c>
      <c r="AF2" s="120"/>
      <c r="AG2" s="119" t="s">
        <v>16</v>
      </c>
      <c r="AH2" s="120"/>
      <c r="AI2" s="119" t="s">
        <v>17</v>
      </c>
      <c r="AJ2" s="120"/>
      <c r="AK2" s="119" t="s">
        <v>18</v>
      </c>
      <c r="AL2" s="120"/>
      <c r="AM2" s="121" t="s">
        <v>19</v>
      </c>
      <c r="AN2" s="123" t="s">
        <v>20</v>
      </c>
      <c r="AO2" s="90" t="s">
        <v>21</v>
      </c>
      <c r="AP2" s="90" t="s">
        <v>22</v>
      </c>
      <c r="AQ2" s="46" t="s">
        <v>23</v>
      </c>
    </row>
    <row r="3" spans="1:43" ht="21" customHeight="1" x14ac:dyDescent="0.35">
      <c r="A3" s="52"/>
      <c r="B3" s="53"/>
      <c r="C3" s="52"/>
      <c r="D3" s="54"/>
      <c r="E3" s="55" t="s">
        <v>24</v>
      </c>
      <c r="F3" s="56" t="s">
        <v>25</v>
      </c>
      <c r="G3" s="57" t="s">
        <v>26</v>
      </c>
      <c r="H3" s="58" t="s">
        <v>27</v>
      </c>
      <c r="I3" s="54"/>
      <c r="J3" s="54"/>
      <c r="K3" s="95" t="s">
        <v>28</v>
      </c>
      <c r="L3" s="95" t="s">
        <v>29</v>
      </c>
      <c r="M3" s="59" t="s">
        <v>28</v>
      </c>
      <c r="N3" s="59" t="s">
        <v>29</v>
      </c>
      <c r="O3" s="59" t="s">
        <v>28</v>
      </c>
      <c r="P3" s="59" t="s">
        <v>29</v>
      </c>
      <c r="Q3" s="59" t="s">
        <v>28</v>
      </c>
      <c r="R3" s="59" t="s">
        <v>29</v>
      </c>
      <c r="S3" s="59" t="s">
        <v>28</v>
      </c>
      <c r="T3" s="59" t="s">
        <v>29</v>
      </c>
      <c r="U3" s="59" t="s">
        <v>28</v>
      </c>
      <c r="V3" s="59" t="s">
        <v>29</v>
      </c>
      <c r="W3" s="59" t="s">
        <v>28</v>
      </c>
      <c r="X3" s="59" t="s">
        <v>29</v>
      </c>
      <c r="Y3" s="59" t="s">
        <v>28</v>
      </c>
      <c r="Z3" s="59" t="s">
        <v>29</v>
      </c>
      <c r="AA3" s="59" t="s">
        <v>28</v>
      </c>
      <c r="AB3" s="59" t="s">
        <v>29</v>
      </c>
      <c r="AC3" s="59" t="s">
        <v>28</v>
      </c>
      <c r="AD3" s="59" t="s">
        <v>29</v>
      </c>
      <c r="AE3" s="59" t="s">
        <v>28</v>
      </c>
      <c r="AF3" s="59" t="s">
        <v>29</v>
      </c>
      <c r="AG3" s="59" t="s">
        <v>28</v>
      </c>
      <c r="AH3" s="59" t="s">
        <v>29</v>
      </c>
      <c r="AI3" s="59" t="s">
        <v>28</v>
      </c>
      <c r="AJ3" s="59" t="s">
        <v>29</v>
      </c>
      <c r="AK3" s="59" t="s">
        <v>28</v>
      </c>
      <c r="AL3" s="59" t="s">
        <v>29</v>
      </c>
      <c r="AM3" s="122"/>
      <c r="AN3" s="124"/>
      <c r="AO3" s="91"/>
      <c r="AP3" s="91"/>
      <c r="AQ3" s="60"/>
    </row>
    <row r="4" spans="1:43" ht="21" customHeight="1" x14ac:dyDescent="0.35">
      <c r="A4" s="61">
        <v>1</v>
      </c>
      <c r="B4" s="62" t="s">
        <v>222</v>
      </c>
      <c r="C4" s="63" t="s">
        <v>223</v>
      </c>
      <c r="D4" s="64"/>
      <c r="E4" s="65"/>
      <c r="F4" s="66"/>
      <c r="G4" s="67"/>
      <c r="H4" s="64"/>
      <c r="I4" s="64"/>
      <c r="J4" s="64">
        <f>D4+H4</f>
        <v>0</v>
      </c>
      <c r="K4" s="96"/>
      <c r="L4" s="96">
        <f>I4*K4</f>
        <v>0</v>
      </c>
      <c r="M4" s="64"/>
      <c r="N4" s="64">
        <f>I4*M4</f>
        <v>0</v>
      </c>
      <c r="O4" s="64"/>
      <c r="P4" s="64">
        <f>I4*O4</f>
        <v>0</v>
      </c>
      <c r="Q4" s="64"/>
      <c r="R4" s="64">
        <f>I4*Q4</f>
        <v>0</v>
      </c>
      <c r="S4" s="64"/>
      <c r="T4" s="64">
        <f>I4*S4</f>
        <v>0</v>
      </c>
      <c r="U4" s="64"/>
      <c r="V4" s="64">
        <f>I4*U4</f>
        <v>0</v>
      </c>
      <c r="W4" s="64"/>
      <c r="X4" s="64">
        <f>I4*W4</f>
        <v>0</v>
      </c>
      <c r="Y4" s="64"/>
      <c r="Z4" s="64">
        <f>I4*Y4</f>
        <v>0</v>
      </c>
      <c r="AA4" s="64"/>
      <c r="AB4" s="64">
        <f>I4*AA4</f>
        <v>0</v>
      </c>
      <c r="AC4" s="64"/>
      <c r="AD4" s="64">
        <f>I4*AC4</f>
        <v>0</v>
      </c>
      <c r="AE4" s="64"/>
      <c r="AF4" s="64">
        <f>I4*AE4</f>
        <v>0</v>
      </c>
      <c r="AG4" s="64"/>
      <c r="AH4" s="64">
        <f>I4*AG4</f>
        <v>0</v>
      </c>
      <c r="AI4" s="64"/>
      <c r="AJ4" s="64">
        <f>I4*AI4</f>
        <v>0</v>
      </c>
      <c r="AK4" s="64"/>
      <c r="AL4" s="64">
        <f>I4*AK4</f>
        <v>0</v>
      </c>
      <c r="AM4" s="68">
        <f>K4+M4+O4+Q4+S4+U4+W4+Y4+AA4+AC4+AE4+AG4+AI4+AK4</f>
        <v>0</v>
      </c>
      <c r="AN4" s="54">
        <f>L4+N4+P4+R4+T4+V4+X4+Z4+AB4+AD4+AF4+AH4+AJ4+AL4</f>
        <v>0</v>
      </c>
      <c r="AO4" s="64">
        <f>J4-AM4</f>
        <v>0</v>
      </c>
      <c r="AP4" s="64">
        <f>I4*AO4</f>
        <v>0</v>
      </c>
      <c r="AQ4" s="65"/>
    </row>
    <row r="5" spans="1:43" ht="21" customHeight="1" x14ac:dyDescent="0.35">
      <c r="A5" s="61">
        <v>2</v>
      </c>
      <c r="B5" s="62" t="s">
        <v>224</v>
      </c>
      <c r="C5" s="63" t="s">
        <v>44</v>
      </c>
      <c r="D5" s="64"/>
      <c r="E5" s="65"/>
      <c r="F5" s="66"/>
      <c r="G5" s="67"/>
      <c r="H5" s="64"/>
      <c r="I5" s="64">
        <v>42</v>
      </c>
      <c r="J5" s="64">
        <f t="shared" ref="J5:J89" si="0">D5+H5</f>
        <v>0</v>
      </c>
      <c r="K5" s="96"/>
      <c r="L5" s="96">
        <f t="shared" ref="L5:L89" si="1">I5*K5</f>
        <v>0</v>
      </c>
      <c r="M5" s="64"/>
      <c r="N5" s="64">
        <f t="shared" ref="N5:N89" si="2">I5*M5</f>
        <v>0</v>
      </c>
      <c r="O5" s="64"/>
      <c r="P5" s="64">
        <f t="shared" ref="P5:P89" si="3">I5*O5</f>
        <v>0</v>
      </c>
      <c r="Q5" s="64"/>
      <c r="R5" s="64">
        <f t="shared" ref="R5:R89" si="4">I5*Q5</f>
        <v>0</v>
      </c>
      <c r="S5" s="64"/>
      <c r="T5" s="64">
        <f t="shared" ref="T5:T89" si="5">I5*S5</f>
        <v>0</v>
      </c>
      <c r="U5" s="64"/>
      <c r="V5" s="64">
        <f t="shared" ref="V5:V89" si="6">I5*U5</f>
        <v>0</v>
      </c>
      <c r="W5" s="64"/>
      <c r="X5" s="64">
        <f t="shared" ref="X5:X89" si="7">I5*W5</f>
        <v>0</v>
      </c>
      <c r="Y5" s="64"/>
      <c r="Z5" s="64">
        <f t="shared" ref="Z5:Z89" si="8">I5*Y5</f>
        <v>0</v>
      </c>
      <c r="AA5" s="64"/>
      <c r="AB5" s="64">
        <f t="shared" ref="AB5:AB89" si="9">I5*AA5</f>
        <v>0</v>
      </c>
      <c r="AC5" s="64"/>
      <c r="AD5" s="64">
        <f t="shared" ref="AD5:AD89" si="10">I5*AC5</f>
        <v>0</v>
      </c>
      <c r="AE5" s="64"/>
      <c r="AF5" s="64">
        <f t="shared" ref="AF5:AF89" si="11">I5*AE5</f>
        <v>0</v>
      </c>
      <c r="AG5" s="64"/>
      <c r="AH5" s="64">
        <f t="shared" ref="AH5:AH89" si="12">I5*AG5</f>
        <v>0</v>
      </c>
      <c r="AI5" s="64"/>
      <c r="AJ5" s="64">
        <f t="shared" ref="AJ5:AJ89" si="13">I5*AI5</f>
        <v>0</v>
      </c>
      <c r="AK5" s="64"/>
      <c r="AL5" s="64">
        <f t="shared" ref="AL5:AL89" si="14">I5*AK5</f>
        <v>0</v>
      </c>
      <c r="AM5" s="68">
        <f t="shared" ref="AM5:AN89" si="15">K5+M5+O5+Q5+S5+U5+W5+Y5+AA5+AC5+AE5+AG5+AI5+AK5</f>
        <v>0</v>
      </c>
      <c r="AN5" s="54">
        <f t="shared" si="15"/>
        <v>0</v>
      </c>
      <c r="AO5" s="64">
        <f t="shared" ref="AO5:AO88" si="16">J5-AM5</f>
        <v>0</v>
      </c>
      <c r="AP5" s="64">
        <f t="shared" ref="AP5:AP88" si="17">I5*AO5</f>
        <v>0</v>
      </c>
      <c r="AQ5" s="65"/>
    </row>
    <row r="6" spans="1:43" ht="21" customHeight="1" x14ac:dyDescent="0.35">
      <c r="A6" s="63"/>
      <c r="B6" s="62"/>
      <c r="C6" s="63"/>
      <c r="D6" s="64">
        <v>0</v>
      </c>
      <c r="E6" s="69"/>
      <c r="F6" s="66"/>
      <c r="G6" s="67"/>
      <c r="H6" s="64"/>
      <c r="I6" s="64">
        <v>52</v>
      </c>
      <c r="J6" s="64">
        <f t="shared" si="0"/>
        <v>0</v>
      </c>
      <c r="K6" s="96"/>
      <c r="L6" s="96">
        <f t="shared" si="1"/>
        <v>0</v>
      </c>
      <c r="M6" s="64"/>
      <c r="N6" s="64">
        <f t="shared" si="2"/>
        <v>0</v>
      </c>
      <c r="O6" s="64"/>
      <c r="P6" s="64">
        <f t="shared" si="3"/>
        <v>0</v>
      </c>
      <c r="Q6" s="64"/>
      <c r="R6" s="64">
        <f t="shared" si="4"/>
        <v>0</v>
      </c>
      <c r="S6" s="64"/>
      <c r="T6" s="64">
        <f t="shared" si="5"/>
        <v>0</v>
      </c>
      <c r="U6" s="64"/>
      <c r="V6" s="64">
        <f t="shared" si="6"/>
        <v>0</v>
      </c>
      <c r="W6" s="64"/>
      <c r="X6" s="64">
        <f t="shared" si="7"/>
        <v>0</v>
      </c>
      <c r="Y6" s="64"/>
      <c r="Z6" s="64">
        <f t="shared" si="8"/>
        <v>0</v>
      </c>
      <c r="AA6" s="64"/>
      <c r="AB6" s="64">
        <f t="shared" si="9"/>
        <v>0</v>
      </c>
      <c r="AC6" s="64"/>
      <c r="AD6" s="64">
        <f t="shared" si="10"/>
        <v>0</v>
      </c>
      <c r="AE6" s="64"/>
      <c r="AF6" s="64">
        <f t="shared" si="11"/>
        <v>0</v>
      </c>
      <c r="AG6" s="64"/>
      <c r="AH6" s="64">
        <f t="shared" si="12"/>
        <v>0</v>
      </c>
      <c r="AI6" s="64"/>
      <c r="AJ6" s="64">
        <f t="shared" si="13"/>
        <v>0</v>
      </c>
      <c r="AK6" s="64"/>
      <c r="AL6" s="64">
        <f t="shared" si="14"/>
        <v>0</v>
      </c>
      <c r="AM6" s="68">
        <f t="shared" si="15"/>
        <v>0</v>
      </c>
      <c r="AN6" s="54">
        <f t="shared" si="15"/>
        <v>0</v>
      </c>
      <c r="AO6" s="64">
        <f t="shared" si="16"/>
        <v>0</v>
      </c>
      <c r="AP6" s="64">
        <f t="shared" si="17"/>
        <v>0</v>
      </c>
      <c r="AQ6" s="65"/>
    </row>
    <row r="7" spans="1:43" ht="21" customHeight="1" x14ac:dyDescent="0.35">
      <c r="A7" s="61">
        <v>3</v>
      </c>
      <c r="B7" s="62" t="s">
        <v>225</v>
      </c>
      <c r="C7" s="63" t="s">
        <v>44</v>
      </c>
      <c r="D7" s="64"/>
      <c r="E7" s="65"/>
      <c r="F7" s="66"/>
      <c r="G7" s="67"/>
      <c r="H7" s="64"/>
      <c r="I7" s="64">
        <v>39.200000000000003</v>
      </c>
      <c r="J7" s="64">
        <f t="shared" si="0"/>
        <v>0</v>
      </c>
      <c r="K7" s="96"/>
      <c r="L7" s="96">
        <f t="shared" si="1"/>
        <v>0</v>
      </c>
      <c r="M7" s="64"/>
      <c r="N7" s="64">
        <f t="shared" si="2"/>
        <v>0</v>
      </c>
      <c r="O7" s="64"/>
      <c r="P7" s="64">
        <f t="shared" si="3"/>
        <v>0</v>
      </c>
      <c r="Q7" s="64"/>
      <c r="R7" s="64">
        <f t="shared" si="4"/>
        <v>0</v>
      </c>
      <c r="S7" s="64"/>
      <c r="T7" s="64">
        <f t="shared" si="5"/>
        <v>0</v>
      </c>
      <c r="U7" s="64"/>
      <c r="V7" s="64">
        <f t="shared" si="6"/>
        <v>0</v>
      </c>
      <c r="W7" s="64"/>
      <c r="X7" s="64">
        <f t="shared" si="7"/>
        <v>0</v>
      </c>
      <c r="Y7" s="64"/>
      <c r="Z7" s="64">
        <f t="shared" si="8"/>
        <v>0</v>
      </c>
      <c r="AA7" s="64"/>
      <c r="AB7" s="64">
        <f t="shared" si="9"/>
        <v>0</v>
      </c>
      <c r="AC7" s="64"/>
      <c r="AD7" s="64">
        <f t="shared" si="10"/>
        <v>0</v>
      </c>
      <c r="AE7" s="64"/>
      <c r="AF7" s="64">
        <f t="shared" si="11"/>
        <v>0</v>
      </c>
      <c r="AG7" s="64"/>
      <c r="AH7" s="64">
        <f t="shared" si="12"/>
        <v>0</v>
      </c>
      <c r="AI7" s="64"/>
      <c r="AJ7" s="64">
        <f t="shared" si="13"/>
        <v>0</v>
      </c>
      <c r="AK7" s="64"/>
      <c r="AL7" s="64">
        <f t="shared" si="14"/>
        <v>0</v>
      </c>
      <c r="AM7" s="68">
        <f t="shared" si="15"/>
        <v>0</v>
      </c>
      <c r="AN7" s="54">
        <f t="shared" si="15"/>
        <v>0</v>
      </c>
      <c r="AO7" s="64">
        <f t="shared" si="16"/>
        <v>0</v>
      </c>
      <c r="AP7" s="64">
        <f t="shared" si="17"/>
        <v>0</v>
      </c>
      <c r="AQ7" s="65"/>
    </row>
    <row r="8" spans="1:43" ht="21" customHeight="1" x14ac:dyDescent="0.35">
      <c r="A8" s="63"/>
      <c r="B8" s="62"/>
      <c r="C8" s="63"/>
      <c r="D8" s="64">
        <v>0</v>
      </c>
      <c r="E8" s="69"/>
      <c r="F8" s="66"/>
      <c r="G8" s="67"/>
      <c r="H8" s="64"/>
      <c r="I8" s="64">
        <v>99</v>
      </c>
      <c r="J8" s="64">
        <f t="shared" si="0"/>
        <v>0</v>
      </c>
      <c r="K8" s="96"/>
      <c r="L8" s="96">
        <f t="shared" si="1"/>
        <v>0</v>
      </c>
      <c r="M8" s="64"/>
      <c r="N8" s="64">
        <f t="shared" si="2"/>
        <v>0</v>
      </c>
      <c r="O8" s="64"/>
      <c r="P8" s="64">
        <f t="shared" si="3"/>
        <v>0</v>
      </c>
      <c r="Q8" s="64"/>
      <c r="R8" s="64">
        <f t="shared" si="4"/>
        <v>0</v>
      </c>
      <c r="S8" s="64"/>
      <c r="T8" s="64">
        <f t="shared" si="5"/>
        <v>0</v>
      </c>
      <c r="U8" s="64"/>
      <c r="V8" s="64">
        <f t="shared" si="6"/>
        <v>0</v>
      </c>
      <c r="W8" s="64"/>
      <c r="X8" s="64">
        <f t="shared" si="7"/>
        <v>0</v>
      </c>
      <c r="Y8" s="64"/>
      <c r="Z8" s="64">
        <f t="shared" si="8"/>
        <v>0</v>
      </c>
      <c r="AA8" s="64"/>
      <c r="AB8" s="64">
        <f t="shared" si="9"/>
        <v>0</v>
      </c>
      <c r="AC8" s="64"/>
      <c r="AD8" s="64">
        <f t="shared" si="10"/>
        <v>0</v>
      </c>
      <c r="AE8" s="64"/>
      <c r="AF8" s="64">
        <f t="shared" si="11"/>
        <v>0</v>
      </c>
      <c r="AG8" s="64"/>
      <c r="AH8" s="64">
        <f t="shared" si="12"/>
        <v>0</v>
      </c>
      <c r="AI8" s="64"/>
      <c r="AJ8" s="64">
        <f t="shared" si="13"/>
        <v>0</v>
      </c>
      <c r="AK8" s="64"/>
      <c r="AL8" s="64">
        <f t="shared" si="14"/>
        <v>0</v>
      </c>
      <c r="AM8" s="68">
        <f t="shared" si="15"/>
        <v>0</v>
      </c>
      <c r="AN8" s="54">
        <f t="shared" si="15"/>
        <v>0</v>
      </c>
      <c r="AO8" s="64">
        <f t="shared" si="16"/>
        <v>0</v>
      </c>
      <c r="AP8" s="64">
        <f t="shared" si="17"/>
        <v>0</v>
      </c>
      <c r="AQ8" s="65"/>
    </row>
    <row r="9" spans="1:43" ht="21" customHeight="1" x14ac:dyDescent="0.35">
      <c r="A9" s="63"/>
      <c r="B9" s="62"/>
      <c r="C9" s="63"/>
      <c r="D9" s="64"/>
      <c r="E9" s="65" t="s">
        <v>248</v>
      </c>
      <c r="F9" s="66">
        <v>2409005035</v>
      </c>
      <c r="G9" s="67">
        <v>243868</v>
      </c>
      <c r="H9" s="64">
        <v>80</v>
      </c>
      <c r="I9" s="64">
        <v>39.200000000000003</v>
      </c>
      <c r="J9" s="64">
        <f t="shared" si="0"/>
        <v>80</v>
      </c>
      <c r="K9" s="96">
        <v>80</v>
      </c>
      <c r="L9" s="96">
        <f t="shared" si="1"/>
        <v>3136</v>
      </c>
      <c r="M9" s="64"/>
      <c r="N9" s="64">
        <f t="shared" si="2"/>
        <v>0</v>
      </c>
      <c r="O9" s="64"/>
      <c r="P9" s="64">
        <f t="shared" si="3"/>
        <v>0</v>
      </c>
      <c r="Q9" s="64"/>
      <c r="R9" s="64">
        <f t="shared" si="4"/>
        <v>0</v>
      </c>
      <c r="S9" s="64"/>
      <c r="T9" s="64">
        <f t="shared" si="5"/>
        <v>0</v>
      </c>
      <c r="U9" s="64"/>
      <c r="V9" s="64">
        <f t="shared" si="6"/>
        <v>0</v>
      </c>
      <c r="W9" s="64"/>
      <c r="X9" s="64">
        <f t="shared" si="7"/>
        <v>0</v>
      </c>
      <c r="Y9" s="64"/>
      <c r="Z9" s="64">
        <f t="shared" si="8"/>
        <v>0</v>
      </c>
      <c r="AA9" s="64"/>
      <c r="AB9" s="64">
        <f t="shared" si="9"/>
        <v>0</v>
      </c>
      <c r="AC9" s="64"/>
      <c r="AD9" s="64">
        <f t="shared" si="10"/>
        <v>0</v>
      </c>
      <c r="AE9" s="64"/>
      <c r="AF9" s="64">
        <f t="shared" si="11"/>
        <v>0</v>
      </c>
      <c r="AG9" s="64"/>
      <c r="AH9" s="64">
        <f t="shared" si="12"/>
        <v>0</v>
      </c>
      <c r="AI9" s="64"/>
      <c r="AJ9" s="64">
        <f t="shared" si="13"/>
        <v>0</v>
      </c>
      <c r="AK9" s="64"/>
      <c r="AL9" s="64">
        <f t="shared" si="14"/>
        <v>0</v>
      </c>
      <c r="AM9" s="68">
        <f t="shared" si="15"/>
        <v>80</v>
      </c>
      <c r="AN9" s="54">
        <f t="shared" si="15"/>
        <v>3136</v>
      </c>
      <c r="AO9" s="64">
        <f t="shared" si="16"/>
        <v>0</v>
      </c>
      <c r="AP9" s="64">
        <f t="shared" si="17"/>
        <v>0</v>
      </c>
      <c r="AQ9" s="65"/>
    </row>
    <row r="10" spans="1:43" ht="21" customHeight="1" x14ac:dyDescent="0.35">
      <c r="A10" s="61">
        <v>4</v>
      </c>
      <c r="B10" s="62" t="s">
        <v>226</v>
      </c>
      <c r="C10" s="63" t="s">
        <v>227</v>
      </c>
      <c r="D10" s="64"/>
      <c r="E10" s="65"/>
      <c r="F10" s="66"/>
      <c r="G10" s="67"/>
      <c r="H10" s="64"/>
      <c r="I10" s="64"/>
      <c r="J10" s="64">
        <f t="shared" si="0"/>
        <v>0</v>
      </c>
      <c r="K10" s="96"/>
      <c r="L10" s="96">
        <f t="shared" si="1"/>
        <v>0</v>
      </c>
      <c r="M10" s="64"/>
      <c r="N10" s="64">
        <f t="shared" si="2"/>
        <v>0</v>
      </c>
      <c r="O10" s="64"/>
      <c r="P10" s="64">
        <f t="shared" si="3"/>
        <v>0</v>
      </c>
      <c r="Q10" s="64"/>
      <c r="R10" s="64">
        <f t="shared" si="4"/>
        <v>0</v>
      </c>
      <c r="S10" s="64"/>
      <c r="T10" s="64">
        <f t="shared" si="5"/>
        <v>0</v>
      </c>
      <c r="U10" s="64"/>
      <c r="V10" s="64">
        <f t="shared" si="6"/>
        <v>0</v>
      </c>
      <c r="W10" s="64"/>
      <c r="X10" s="64">
        <f t="shared" si="7"/>
        <v>0</v>
      </c>
      <c r="Y10" s="64"/>
      <c r="Z10" s="64">
        <f t="shared" si="8"/>
        <v>0</v>
      </c>
      <c r="AA10" s="64"/>
      <c r="AB10" s="64">
        <f t="shared" si="9"/>
        <v>0</v>
      </c>
      <c r="AC10" s="64"/>
      <c r="AD10" s="64">
        <f t="shared" si="10"/>
        <v>0</v>
      </c>
      <c r="AE10" s="64"/>
      <c r="AF10" s="64">
        <f t="shared" si="11"/>
        <v>0</v>
      </c>
      <c r="AG10" s="64"/>
      <c r="AH10" s="64">
        <f t="shared" si="12"/>
        <v>0</v>
      </c>
      <c r="AI10" s="64"/>
      <c r="AJ10" s="64">
        <f t="shared" si="13"/>
        <v>0</v>
      </c>
      <c r="AK10" s="64"/>
      <c r="AL10" s="64">
        <f t="shared" si="14"/>
        <v>0</v>
      </c>
      <c r="AM10" s="68">
        <f t="shared" si="15"/>
        <v>0</v>
      </c>
      <c r="AN10" s="54">
        <f t="shared" si="15"/>
        <v>0</v>
      </c>
      <c r="AO10" s="64">
        <f t="shared" si="16"/>
        <v>0</v>
      </c>
      <c r="AP10" s="64">
        <f t="shared" si="17"/>
        <v>0</v>
      </c>
      <c r="AQ10" s="65"/>
    </row>
    <row r="11" spans="1:43" ht="21" customHeight="1" x14ac:dyDescent="0.35">
      <c r="A11" s="61">
        <v>5</v>
      </c>
      <c r="B11" s="62" t="s">
        <v>228</v>
      </c>
      <c r="C11" s="63" t="s">
        <v>110</v>
      </c>
      <c r="D11" s="64"/>
      <c r="E11" s="65"/>
      <c r="F11" s="66"/>
      <c r="G11" s="67"/>
      <c r="H11" s="64"/>
      <c r="I11" s="64">
        <v>35.83</v>
      </c>
      <c r="J11" s="64">
        <f t="shared" si="0"/>
        <v>0</v>
      </c>
      <c r="K11" s="96"/>
      <c r="L11" s="96">
        <f t="shared" si="1"/>
        <v>0</v>
      </c>
      <c r="M11" s="64"/>
      <c r="N11" s="64">
        <f t="shared" si="2"/>
        <v>0</v>
      </c>
      <c r="O11" s="64"/>
      <c r="P11" s="64">
        <f t="shared" si="3"/>
        <v>0</v>
      </c>
      <c r="Q11" s="64"/>
      <c r="R11" s="64">
        <f t="shared" si="4"/>
        <v>0</v>
      </c>
      <c r="S11" s="64"/>
      <c r="T11" s="64">
        <f t="shared" si="5"/>
        <v>0</v>
      </c>
      <c r="U11" s="64"/>
      <c r="V11" s="64">
        <f t="shared" si="6"/>
        <v>0</v>
      </c>
      <c r="W11" s="64"/>
      <c r="X11" s="64">
        <f t="shared" si="7"/>
        <v>0</v>
      </c>
      <c r="Y11" s="64"/>
      <c r="Z11" s="64">
        <f t="shared" si="8"/>
        <v>0</v>
      </c>
      <c r="AA11" s="64"/>
      <c r="AB11" s="64">
        <f t="shared" si="9"/>
        <v>0</v>
      </c>
      <c r="AC11" s="64"/>
      <c r="AD11" s="64">
        <f t="shared" si="10"/>
        <v>0</v>
      </c>
      <c r="AE11" s="64"/>
      <c r="AF11" s="64">
        <f t="shared" si="11"/>
        <v>0</v>
      </c>
      <c r="AG11" s="64"/>
      <c r="AH11" s="64">
        <f t="shared" si="12"/>
        <v>0</v>
      </c>
      <c r="AI11" s="64"/>
      <c r="AJ11" s="64">
        <f t="shared" si="13"/>
        <v>0</v>
      </c>
      <c r="AK11" s="64"/>
      <c r="AL11" s="64">
        <f t="shared" si="14"/>
        <v>0</v>
      </c>
      <c r="AM11" s="68">
        <f t="shared" si="15"/>
        <v>0</v>
      </c>
      <c r="AN11" s="54">
        <f t="shared" si="15"/>
        <v>0</v>
      </c>
      <c r="AO11" s="64">
        <f t="shared" si="16"/>
        <v>0</v>
      </c>
      <c r="AP11" s="64">
        <f t="shared" si="17"/>
        <v>0</v>
      </c>
      <c r="AQ11" s="65"/>
    </row>
    <row r="12" spans="1:43" ht="21" customHeight="1" x14ac:dyDescent="0.35">
      <c r="A12" s="61"/>
      <c r="B12" s="62"/>
      <c r="C12" s="63"/>
      <c r="D12" s="64"/>
      <c r="E12" s="65"/>
      <c r="F12" s="66"/>
      <c r="G12" s="67"/>
      <c r="H12" s="64"/>
      <c r="I12" s="64">
        <v>38</v>
      </c>
      <c r="J12" s="64">
        <f t="shared" si="0"/>
        <v>0</v>
      </c>
      <c r="K12" s="96"/>
      <c r="L12" s="96">
        <f t="shared" si="1"/>
        <v>0</v>
      </c>
      <c r="M12" s="64"/>
      <c r="N12" s="64">
        <f t="shared" si="2"/>
        <v>0</v>
      </c>
      <c r="O12" s="64"/>
      <c r="P12" s="64">
        <f t="shared" si="3"/>
        <v>0</v>
      </c>
      <c r="Q12" s="64"/>
      <c r="R12" s="64">
        <f t="shared" si="4"/>
        <v>0</v>
      </c>
      <c r="S12" s="64"/>
      <c r="T12" s="64">
        <f t="shared" si="5"/>
        <v>0</v>
      </c>
      <c r="U12" s="64"/>
      <c r="V12" s="64">
        <f t="shared" si="6"/>
        <v>0</v>
      </c>
      <c r="W12" s="64"/>
      <c r="X12" s="64">
        <f t="shared" si="7"/>
        <v>0</v>
      </c>
      <c r="Y12" s="64"/>
      <c r="Z12" s="64">
        <f t="shared" si="8"/>
        <v>0</v>
      </c>
      <c r="AA12" s="64"/>
      <c r="AB12" s="64">
        <f t="shared" si="9"/>
        <v>0</v>
      </c>
      <c r="AC12" s="64"/>
      <c r="AD12" s="64">
        <f t="shared" si="10"/>
        <v>0</v>
      </c>
      <c r="AE12" s="64"/>
      <c r="AF12" s="64">
        <f t="shared" si="11"/>
        <v>0</v>
      </c>
      <c r="AG12" s="64"/>
      <c r="AH12" s="64">
        <f t="shared" si="12"/>
        <v>0</v>
      </c>
      <c r="AI12" s="64"/>
      <c r="AJ12" s="64">
        <f t="shared" si="13"/>
        <v>0</v>
      </c>
      <c r="AK12" s="64"/>
      <c r="AL12" s="64">
        <f t="shared" si="14"/>
        <v>0</v>
      </c>
      <c r="AM12" s="68">
        <f t="shared" si="15"/>
        <v>0</v>
      </c>
      <c r="AN12" s="54">
        <f t="shared" si="15"/>
        <v>0</v>
      </c>
      <c r="AO12" s="64">
        <f t="shared" si="16"/>
        <v>0</v>
      </c>
      <c r="AP12" s="64">
        <f t="shared" si="17"/>
        <v>0</v>
      </c>
      <c r="AQ12" s="65"/>
    </row>
    <row r="13" spans="1:43" ht="21" customHeight="1" x14ac:dyDescent="0.35">
      <c r="A13" s="61"/>
      <c r="B13" s="62"/>
      <c r="C13" s="63"/>
      <c r="D13" s="64"/>
      <c r="E13" s="65" t="s">
        <v>248</v>
      </c>
      <c r="F13" s="66">
        <v>2409005035</v>
      </c>
      <c r="G13" s="67">
        <v>243868</v>
      </c>
      <c r="H13" s="64">
        <v>18</v>
      </c>
      <c r="I13" s="64">
        <v>109</v>
      </c>
      <c r="J13" s="64">
        <v>18</v>
      </c>
      <c r="K13" s="96">
        <v>18</v>
      </c>
      <c r="L13" s="96">
        <f t="shared" si="1"/>
        <v>1962</v>
      </c>
      <c r="M13" s="64"/>
      <c r="N13" s="64">
        <f t="shared" si="2"/>
        <v>0</v>
      </c>
      <c r="O13" s="64"/>
      <c r="P13" s="64">
        <f t="shared" si="3"/>
        <v>0</v>
      </c>
      <c r="Q13" s="64"/>
      <c r="R13" s="64">
        <f t="shared" si="4"/>
        <v>0</v>
      </c>
      <c r="S13" s="64"/>
      <c r="T13" s="64">
        <f t="shared" si="5"/>
        <v>0</v>
      </c>
      <c r="U13" s="64"/>
      <c r="V13" s="64">
        <f t="shared" si="6"/>
        <v>0</v>
      </c>
      <c r="W13" s="64"/>
      <c r="X13" s="64">
        <f t="shared" si="7"/>
        <v>0</v>
      </c>
      <c r="Y13" s="64"/>
      <c r="Z13" s="64">
        <f t="shared" si="8"/>
        <v>0</v>
      </c>
      <c r="AA13" s="64"/>
      <c r="AB13" s="64">
        <f t="shared" si="9"/>
        <v>0</v>
      </c>
      <c r="AC13" s="64"/>
      <c r="AD13" s="64">
        <f t="shared" si="10"/>
        <v>0</v>
      </c>
      <c r="AE13" s="64"/>
      <c r="AF13" s="64">
        <f t="shared" si="11"/>
        <v>0</v>
      </c>
      <c r="AG13" s="64"/>
      <c r="AH13" s="64">
        <f t="shared" si="12"/>
        <v>0</v>
      </c>
      <c r="AI13" s="64"/>
      <c r="AJ13" s="64">
        <f t="shared" si="13"/>
        <v>0</v>
      </c>
      <c r="AK13" s="64"/>
      <c r="AL13" s="64">
        <f t="shared" si="14"/>
        <v>0</v>
      </c>
      <c r="AM13" s="68">
        <f t="shared" si="15"/>
        <v>18</v>
      </c>
      <c r="AN13" s="54">
        <f t="shared" si="15"/>
        <v>1962</v>
      </c>
      <c r="AO13" s="64">
        <f t="shared" si="16"/>
        <v>0</v>
      </c>
      <c r="AP13" s="64">
        <f t="shared" si="17"/>
        <v>0</v>
      </c>
      <c r="AQ13" s="65"/>
    </row>
    <row r="14" spans="1:43" ht="21" customHeight="1" x14ac:dyDescent="0.35">
      <c r="A14" s="61">
        <v>6</v>
      </c>
      <c r="B14" s="62" t="s">
        <v>229</v>
      </c>
      <c r="C14" s="63" t="s">
        <v>223</v>
      </c>
      <c r="D14" s="64"/>
      <c r="E14" s="65"/>
      <c r="F14" s="66"/>
      <c r="G14" s="67"/>
      <c r="H14" s="64"/>
      <c r="I14" s="64">
        <v>14.17</v>
      </c>
      <c r="J14" s="64">
        <f t="shared" si="0"/>
        <v>0</v>
      </c>
      <c r="K14" s="96"/>
      <c r="L14" s="96">
        <f t="shared" si="1"/>
        <v>0</v>
      </c>
      <c r="M14" s="64"/>
      <c r="N14" s="64">
        <f t="shared" si="2"/>
        <v>0</v>
      </c>
      <c r="O14" s="64"/>
      <c r="P14" s="64">
        <f t="shared" si="3"/>
        <v>0</v>
      </c>
      <c r="Q14" s="64"/>
      <c r="R14" s="64">
        <f t="shared" si="4"/>
        <v>0</v>
      </c>
      <c r="S14" s="64"/>
      <c r="T14" s="64">
        <f t="shared" si="5"/>
        <v>0</v>
      </c>
      <c r="U14" s="64"/>
      <c r="V14" s="64">
        <f t="shared" si="6"/>
        <v>0</v>
      </c>
      <c r="W14" s="64"/>
      <c r="X14" s="64">
        <f t="shared" si="7"/>
        <v>0</v>
      </c>
      <c r="Y14" s="64"/>
      <c r="Z14" s="64">
        <f t="shared" si="8"/>
        <v>0</v>
      </c>
      <c r="AA14" s="64"/>
      <c r="AB14" s="64">
        <f t="shared" si="9"/>
        <v>0</v>
      </c>
      <c r="AC14" s="64"/>
      <c r="AD14" s="64">
        <f t="shared" si="10"/>
        <v>0</v>
      </c>
      <c r="AE14" s="64"/>
      <c r="AF14" s="64">
        <f t="shared" si="11"/>
        <v>0</v>
      </c>
      <c r="AG14" s="64"/>
      <c r="AH14" s="64">
        <f t="shared" si="12"/>
        <v>0</v>
      </c>
      <c r="AI14" s="64"/>
      <c r="AJ14" s="64">
        <f t="shared" si="13"/>
        <v>0</v>
      </c>
      <c r="AK14" s="64"/>
      <c r="AL14" s="64">
        <f t="shared" si="14"/>
        <v>0</v>
      </c>
      <c r="AM14" s="68">
        <f t="shared" si="15"/>
        <v>0</v>
      </c>
      <c r="AN14" s="54">
        <f t="shared" si="15"/>
        <v>0</v>
      </c>
      <c r="AO14" s="64">
        <f t="shared" si="16"/>
        <v>0</v>
      </c>
      <c r="AP14" s="64">
        <f t="shared" si="17"/>
        <v>0</v>
      </c>
      <c r="AQ14" s="65"/>
    </row>
    <row r="15" spans="1:43" ht="21" customHeight="1" x14ac:dyDescent="0.35">
      <c r="A15" s="63"/>
      <c r="B15" s="62"/>
      <c r="C15" s="63"/>
      <c r="D15" s="64">
        <v>0</v>
      </c>
      <c r="E15" s="69"/>
      <c r="F15" s="66"/>
      <c r="G15" s="67"/>
      <c r="H15" s="64"/>
      <c r="I15" s="64">
        <v>14.17</v>
      </c>
      <c r="J15" s="64">
        <f t="shared" si="0"/>
        <v>0</v>
      </c>
      <c r="K15" s="96"/>
      <c r="L15" s="96">
        <f t="shared" si="1"/>
        <v>0</v>
      </c>
      <c r="M15" s="64"/>
      <c r="N15" s="64">
        <f t="shared" si="2"/>
        <v>0</v>
      </c>
      <c r="O15" s="64"/>
      <c r="P15" s="64">
        <f t="shared" si="3"/>
        <v>0</v>
      </c>
      <c r="Q15" s="64"/>
      <c r="R15" s="64">
        <f t="shared" si="4"/>
        <v>0</v>
      </c>
      <c r="S15" s="64"/>
      <c r="T15" s="64">
        <f t="shared" si="5"/>
        <v>0</v>
      </c>
      <c r="U15" s="64"/>
      <c r="V15" s="64">
        <f t="shared" si="6"/>
        <v>0</v>
      </c>
      <c r="W15" s="64"/>
      <c r="X15" s="64">
        <f t="shared" si="7"/>
        <v>0</v>
      </c>
      <c r="Y15" s="64"/>
      <c r="Z15" s="64">
        <f t="shared" si="8"/>
        <v>0</v>
      </c>
      <c r="AA15" s="64"/>
      <c r="AB15" s="64">
        <f t="shared" si="9"/>
        <v>0</v>
      </c>
      <c r="AC15" s="64"/>
      <c r="AD15" s="64">
        <f t="shared" si="10"/>
        <v>0</v>
      </c>
      <c r="AE15" s="64"/>
      <c r="AF15" s="64">
        <f t="shared" si="11"/>
        <v>0</v>
      </c>
      <c r="AG15" s="64"/>
      <c r="AH15" s="64">
        <f t="shared" si="12"/>
        <v>0</v>
      </c>
      <c r="AI15" s="64"/>
      <c r="AJ15" s="64">
        <f t="shared" si="13"/>
        <v>0</v>
      </c>
      <c r="AK15" s="64"/>
      <c r="AL15" s="64">
        <f t="shared" si="14"/>
        <v>0</v>
      </c>
      <c r="AM15" s="68">
        <f t="shared" si="15"/>
        <v>0</v>
      </c>
      <c r="AN15" s="54">
        <f t="shared" si="15"/>
        <v>0</v>
      </c>
      <c r="AO15" s="64">
        <f t="shared" si="16"/>
        <v>0</v>
      </c>
      <c r="AP15" s="64">
        <f t="shared" si="17"/>
        <v>0</v>
      </c>
      <c r="AQ15" s="65"/>
    </row>
    <row r="16" spans="1:43" ht="21" customHeight="1" x14ac:dyDescent="0.35">
      <c r="A16" s="63"/>
      <c r="B16" s="62"/>
      <c r="C16" s="63"/>
      <c r="D16" s="64">
        <v>0</v>
      </c>
      <c r="E16" s="69"/>
      <c r="F16" s="66"/>
      <c r="G16" s="67"/>
      <c r="H16" s="64"/>
      <c r="I16" s="64">
        <v>13.89</v>
      </c>
      <c r="J16" s="64">
        <f t="shared" si="0"/>
        <v>0</v>
      </c>
      <c r="K16" s="96"/>
      <c r="L16" s="96">
        <f t="shared" si="1"/>
        <v>0</v>
      </c>
      <c r="M16" s="64"/>
      <c r="N16" s="64">
        <f t="shared" si="2"/>
        <v>0</v>
      </c>
      <c r="O16" s="64"/>
      <c r="P16" s="64">
        <f t="shared" si="3"/>
        <v>0</v>
      </c>
      <c r="Q16" s="64"/>
      <c r="R16" s="64">
        <f t="shared" si="4"/>
        <v>0</v>
      </c>
      <c r="S16" s="64"/>
      <c r="T16" s="64">
        <f t="shared" si="5"/>
        <v>0</v>
      </c>
      <c r="U16" s="64"/>
      <c r="V16" s="64">
        <f t="shared" si="6"/>
        <v>0</v>
      </c>
      <c r="W16" s="64"/>
      <c r="X16" s="64">
        <f t="shared" si="7"/>
        <v>0</v>
      </c>
      <c r="Y16" s="64"/>
      <c r="Z16" s="64">
        <f t="shared" si="8"/>
        <v>0</v>
      </c>
      <c r="AA16" s="64"/>
      <c r="AB16" s="64">
        <f t="shared" si="9"/>
        <v>0</v>
      </c>
      <c r="AC16" s="64"/>
      <c r="AD16" s="64">
        <f t="shared" si="10"/>
        <v>0</v>
      </c>
      <c r="AE16" s="64"/>
      <c r="AF16" s="64">
        <f t="shared" si="11"/>
        <v>0</v>
      </c>
      <c r="AG16" s="64"/>
      <c r="AH16" s="64">
        <f t="shared" si="12"/>
        <v>0</v>
      </c>
      <c r="AI16" s="64"/>
      <c r="AJ16" s="64">
        <f t="shared" si="13"/>
        <v>0</v>
      </c>
      <c r="AK16" s="64"/>
      <c r="AL16" s="64">
        <f t="shared" si="14"/>
        <v>0</v>
      </c>
      <c r="AM16" s="68">
        <f t="shared" si="15"/>
        <v>0</v>
      </c>
      <c r="AN16" s="54">
        <f t="shared" si="15"/>
        <v>0</v>
      </c>
      <c r="AO16" s="64">
        <f t="shared" si="16"/>
        <v>0</v>
      </c>
      <c r="AP16" s="64">
        <f t="shared" si="17"/>
        <v>0</v>
      </c>
      <c r="AQ16" s="65"/>
    </row>
    <row r="17" spans="1:43" ht="21" customHeight="1" x14ac:dyDescent="0.35">
      <c r="A17" s="63"/>
      <c r="B17" s="62"/>
      <c r="C17" s="63"/>
      <c r="D17" s="64"/>
      <c r="E17" s="65" t="s">
        <v>248</v>
      </c>
      <c r="F17" s="66">
        <v>2409005035</v>
      </c>
      <c r="G17" s="67">
        <v>243868</v>
      </c>
      <c r="H17" s="64">
        <v>24</v>
      </c>
      <c r="I17" s="64">
        <v>14.17</v>
      </c>
      <c r="J17" s="64">
        <f t="shared" si="0"/>
        <v>24</v>
      </c>
      <c r="K17" s="96">
        <v>24</v>
      </c>
      <c r="L17" s="96">
        <f t="shared" si="1"/>
        <v>340.08</v>
      </c>
      <c r="M17" s="64"/>
      <c r="N17" s="64">
        <f t="shared" si="2"/>
        <v>0</v>
      </c>
      <c r="O17" s="64"/>
      <c r="P17" s="64">
        <f t="shared" si="3"/>
        <v>0</v>
      </c>
      <c r="Q17" s="64"/>
      <c r="R17" s="64">
        <f t="shared" si="4"/>
        <v>0</v>
      </c>
      <c r="S17" s="64"/>
      <c r="T17" s="64">
        <f t="shared" si="5"/>
        <v>0</v>
      </c>
      <c r="U17" s="64"/>
      <c r="V17" s="64">
        <f t="shared" si="6"/>
        <v>0</v>
      </c>
      <c r="W17" s="64"/>
      <c r="X17" s="64">
        <f t="shared" si="7"/>
        <v>0</v>
      </c>
      <c r="Y17" s="64"/>
      <c r="Z17" s="64">
        <f t="shared" si="8"/>
        <v>0</v>
      </c>
      <c r="AA17" s="64"/>
      <c r="AB17" s="64">
        <f t="shared" si="9"/>
        <v>0</v>
      </c>
      <c r="AC17" s="64"/>
      <c r="AD17" s="64">
        <f t="shared" si="10"/>
        <v>0</v>
      </c>
      <c r="AE17" s="64"/>
      <c r="AF17" s="64">
        <f t="shared" si="11"/>
        <v>0</v>
      </c>
      <c r="AG17" s="64"/>
      <c r="AH17" s="64">
        <f t="shared" si="12"/>
        <v>0</v>
      </c>
      <c r="AI17" s="64"/>
      <c r="AJ17" s="64">
        <f t="shared" si="13"/>
        <v>0</v>
      </c>
      <c r="AK17" s="64"/>
      <c r="AL17" s="64">
        <f t="shared" si="14"/>
        <v>0</v>
      </c>
      <c r="AM17" s="68">
        <f t="shared" si="15"/>
        <v>24</v>
      </c>
      <c r="AN17" s="54">
        <f t="shared" si="15"/>
        <v>340.08</v>
      </c>
      <c r="AO17" s="64">
        <f t="shared" si="16"/>
        <v>0</v>
      </c>
      <c r="AP17" s="64">
        <f t="shared" si="17"/>
        <v>0</v>
      </c>
      <c r="AQ17" s="65"/>
    </row>
    <row r="18" spans="1:43" ht="21" customHeight="1" x14ac:dyDescent="0.35">
      <c r="A18" s="61">
        <v>7</v>
      </c>
      <c r="B18" s="62" t="s">
        <v>230</v>
      </c>
      <c r="C18" s="63" t="s">
        <v>231</v>
      </c>
      <c r="D18" s="64"/>
      <c r="E18" s="65"/>
      <c r="F18" s="66"/>
      <c r="G18" s="67"/>
      <c r="H18" s="64"/>
      <c r="I18" s="64"/>
      <c r="J18" s="64">
        <f t="shared" si="0"/>
        <v>0</v>
      </c>
      <c r="K18" s="96"/>
      <c r="L18" s="96">
        <f t="shared" si="1"/>
        <v>0</v>
      </c>
      <c r="M18" s="64"/>
      <c r="N18" s="64">
        <f t="shared" si="2"/>
        <v>0</v>
      </c>
      <c r="O18" s="64"/>
      <c r="P18" s="64">
        <f t="shared" si="3"/>
        <v>0</v>
      </c>
      <c r="Q18" s="64"/>
      <c r="R18" s="64">
        <f t="shared" si="4"/>
        <v>0</v>
      </c>
      <c r="S18" s="64"/>
      <c r="T18" s="64">
        <f t="shared" si="5"/>
        <v>0</v>
      </c>
      <c r="U18" s="64"/>
      <c r="V18" s="64">
        <f t="shared" si="6"/>
        <v>0</v>
      </c>
      <c r="W18" s="64"/>
      <c r="X18" s="64">
        <f t="shared" si="7"/>
        <v>0</v>
      </c>
      <c r="Y18" s="64"/>
      <c r="Z18" s="64">
        <f t="shared" si="8"/>
        <v>0</v>
      </c>
      <c r="AA18" s="64"/>
      <c r="AB18" s="64">
        <f t="shared" si="9"/>
        <v>0</v>
      </c>
      <c r="AC18" s="64"/>
      <c r="AD18" s="64">
        <f t="shared" si="10"/>
        <v>0</v>
      </c>
      <c r="AE18" s="64"/>
      <c r="AF18" s="64">
        <f t="shared" si="11"/>
        <v>0</v>
      </c>
      <c r="AG18" s="64"/>
      <c r="AH18" s="64">
        <f t="shared" si="12"/>
        <v>0</v>
      </c>
      <c r="AI18" s="64"/>
      <c r="AJ18" s="64">
        <f t="shared" si="13"/>
        <v>0</v>
      </c>
      <c r="AK18" s="64"/>
      <c r="AL18" s="64">
        <f t="shared" si="14"/>
        <v>0</v>
      </c>
      <c r="AM18" s="68">
        <f t="shared" si="15"/>
        <v>0</v>
      </c>
      <c r="AN18" s="54">
        <f t="shared" si="15"/>
        <v>0</v>
      </c>
      <c r="AO18" s="64">
        <f t="shared" si="16"/>
        <v>0</v>
      </c>
      <c r="AP18" s="64">
        <f t="shared" si="17"/>
        <v>0</v>
      </c>
      <c r="AQ18" s="65"/>
    </row>
    <row r="19" spans="1:43" ht="21" customHeight="1" x14ac:dyDescent="0.35">
      <c r="A19" s="61">
        <v>8</v>
      </c>
      <c r="B19" s="62" t="s">
        <v>232</v>
      </c>
      <c r="C19" s="63" t="s">
        <v>31</v>
      </c>
      <c r="D19" s="64"/>
      <c r="E19" s="65"/>
      <c r="F19" s="66"/>
      <c r="G19" s="67"/>
      <c r="H19" s="64"/>
      <c r="I19" s="64">
        <v>11.5</v>
      </c>
      <c r="J19" s="64">
        <f t="shared" si="0"/>
        <v>0</v>
      </c>
      <c r="K19" s="96"/>
      <c r="L19" s="96">
        <f t="shared" si="1"/>
        <v>0</v>
      </c>
      <c r="M19" s="64"/>
      <c r="N19" s="64">
        <f t="shared" si="2"/>
        <v>0</v>
      </c>
      <c r="O19" s="64"/>
      <c r="P19" s="64">
        <f t="shared" si="3"/>
        <v>0</v>
      </c>
      <c r="Q19" s="64"/>
      <c r="R19" s="64">
        <f t="shared" si="4"/>
        <v>0</v>
      </c>
      <c r="S19" s="64"/>
      <c r="T19" s="64">
        <f t="shared" si="5"/>
        <v>0</v>
      </c>
      <c r="U19" s="64"/>
      <c r="V19" s="64">
        <f t="shared" si="6"/>
        <v>0</v>
      </c>
      <c r="W19" s="64"/>
      <c r="X19" s="64">
        <f t="shared" si="7"/>
        <v>0</v>
      </c>
      <c r="Y19" s="64"/>
      <c r="Z19" s="64">
        <f t="shared" si="8"/>
        <v>0</v>
      </c>
      <c r="AA19" s="64"/>
      <c r="AB19" s="64">
        <f t="shared" si="9"/>
        <v>0</v>
      </c>
      <c r="AC19" s="64"/>
      <c r="AD19" s="64">
        <f t="shared" si="10"/>
        <v>0</v>
      </c>
      <c r="AE19" s="64"/>
      <c r="AF19" s="64">
        <f t="shared" si="11"/>
        <v>0</v>
      </c>
      <c r="AG19" s="64"/>
      <c r="AH19" s="64">
        <f t="shared" si="12"/>
        <v>0</v>
      </c>
      <c r="AI19" s="64"/>
      <c r="AJ19" s="64">
        <f t="shared" si="13"/>
        <v>0</v>
      </c>
      <c r="AK19" s="64"/>
      <c r="AL19" s="64">
        <f t="shared" si="14"/>
        <v>0</v>
      </c>
      <c r="AM19" s="68">
        <f t="shared" si="15"/>
        <v>0</v>
      </c>
      <c r="AN19" s="54">
        <f t="shared" si="15"/>
        <v>0</v>
      </c>
      <c r="AO19" s="64">
        <f t="shared" si="16"/>
        <v>0</v>
      </c>
      <c r="AP19" s="64">
        <f t="shared" si="17"/>
        <v>0</v>
      </c>
      <c r="AQ19" s="65"/>
    </row>
    <row r="20" spans="1:43" ht="21" customHeight="1" x14ac:dyDescent="0.35">
      <c r="A20" s="63"/>
      <c r="B20" s="62"/>
      <c r="C20" s="63"/>
      <c r="D20" s="64">
        <v>0</v>
      </c>
      <c r="E20" s="69"/>
      <c r="F20" s="66"/>
      <c r="G20" s="67"/>
      <c r="H20" s="64"/>
      <c r="I20" s="64">
        <v>11.5</v>
      </c>
      <c r="J20" s="64">
        <f t="shared" si="0"/>
        <v>0</v>
      </c>
      <c r="K20" s="96"/>
      <c r="L20" s="96">
        <f t="shared" si="1"/>
        <v>0</v>
      </c>
      <c r="M20" s="64"/>
      <c r="N20" s="64">
        <f t="shared" si="2"/>
        <v>0</v>
      </c>
      <c r="O20" s="64"/>
      <c r="P20" s="64">
        <f t="shared" si="3"/>
        <v>0</v>
      </c>
      <c r="Q20" s="64"/>
      <c r="R20" s="64">
        <f t="shared" si="4"/>
        <v>0</v>
      </c>
      <c r="S20" s="64"/>
      <c r="T20" s="64">
        <f t="shared" si="5"/>
        <v>0</v>
      </c>
      <c r="U20" s="64"/>
      <c r="V20" s="64">
        <f t="shared" si="6"/>
        <v>0</v>
      </c>
      <c r="W20" s="64"/>
      <c r="X20" s="64">
        <f t="shared" si="7"/>
        <v>0</v>
      </c>
      <c r="Y20" s="64"/>
      <c r="Z20" s="64">
        <f t="shared" si="8"/>
        <v>0</v>
      </c>
      <c r="AA20" s="64"/>
      <c r="AB20" s="64">
        <f t="shared" si="9"/>
        <v>0</v>
      </c>
      <c r="AC20" s="64"/>
      <c r="AD20" s="64">
        <f t="shared" si="10"/>
        <v>0</v>
      </c>
      <c r="AE20" s="64"/>
      <c r="AF20" s="64">
        <f t="shared" si="11"/>
        <v>0</v>
      </c>
      <c r="AG20" s="64"/>
      <c r="AH20" s="64">
        <f t="shared" si="12"/>
        <v>0</v>
      </c>
      <c r="AI20" s="64"/>
      <c r="AJ20" s="64">
        <f t="shared" si="13"/>
        <v>0</v>
      </c>
      <c r="AK20" s="64"/>
      <c r="AL20" s="64">
        <f t="shared" si="14"/>
        <v>0</v>
      </c>
      <c r="AM20" s="68">
        <f t="shared" si="15"/>
        <v>0</v>
      </c>
      <c r="AN20" s="54">
        <f t="shared" si="15"/>
        <v>0</v>
      </c>
      <c r="AO20" s="64">
        <f t="shared" si="16"/>
        <v>0</v>
      </c>
      <c r="AP20" s="64">
        <f t="shared" si="17"/>
        <v>0</v>
      </c>
      <c r="AQ20" s="65"/>
    </row>
    <row r="21" spans="1:43" ht="21" customHeight="1" x14ac:dyDescent="0.35">
      <c r="A21" s="63"/>
      <c r="B21" s="62"/>
      <c r="C21" s="63"/>
      <c r="D21" s="64"/>
      <c r="E21" s="65" t="s">
        <v>248</v>
      </c>
      <c r="F21" s="66">
        <v>2409005035</v>
      </c>
      <c r="G21" s="67">
        <v>243868</v>
      </c>
      <c r="H21" s="64">
        <v>36</v>
      </c>
      <c r="I21" s="64">
        <v>19.75</v>
      </c>
      <c r="J21" s="64">
        <f t="shared" si="0"/>
        <v>36</v>
      </c>
      <c r="K21" s="96">
        <v>36</v>
      </c>
      <c r="L21" s="96">
        <f t="shared" si="1"/>
        <v>711</v>
      </c>
      <c r="M21" s="64"/>
      <c r="N21" s="64">
        <f t="shared" si="2"/>
        <v>0</v>
      </c>
      <c r="O21" s="64"/>
      <c r="P21" s="64">
        <f t="shared" si="3"/>
        <v>0</v>
      </c>
      <c r="Q21" s="64"/>
      <c r="R21" s="64">
        <f t="shared" si="4"/>
        <v>0</v>
      </c>
      <c r="S21" s="64"/>
      <c r="T21" s="64">
        <f t="shared" si="5"/>
        <v>0</v>
      </c>
      <c r="U21" s="64"/>
      <c r="V21" s="64">
        <f t="shared" si="6"/>
        <v>0</v>
      </c>
      <c r="W21" s="64"/>
      <c r="X21" s="64">
        <f t="shared" si="7"/>
        <v>0</v>
      </c>
      <c r="Y21" s="64"/>
      <c r="Z21" s="64">
        <f t="shared" si="8"/>
        <v>0</v>
      </c>
      <c r="AA21" s="64"/>
      <c r="AB21" s="64">
        <f t="shared" si="9"/>
        <v>0</v>
      </c>
      <c r="AC21" s="64"/>
      <c r="AD21" s="64">
        <f t="shared" si="10"/>
        <v>0</v>
      </c>
      <c r="AE21" s="64"/>
      <c r="AF21" s="64">
        <f t="shared" si="11"/>
        <v>0</v>
      </c>
      <c r="AG21" s="64"/>
      <c r="AH21" s="64">
        <f t="shared" si="12"/>
        <v>0</v>
      </c>
      <c r="AI21" s="64"/>
      <c r="AJ21" s="64">
        <f t="shared" si="13"/>
        <v>0</v>
      </c>
      <c r="AK21" s="64"/>
      <c r="AL21" s="64">
        <f t="shared" si="14"/>
        <v>0</v>
      </c>
      <c r="AM21" s="68">
        <f t="shared" si="15"/>
        <v>36</v>
      </c>
      <c r="AN21" s="54">
        <f t="shared" si="15"/>
        <v>711</v>
      </c>
      <c r="AO21" s="64">
        <f t="shared" si="16"/>
        <v>0</v>
      </c>
      <c r="AP21" s="64">
        <f t="shared" si="17"/>
        <v>0</v>
      </c>
      <c r="AQ21" s="65"/>
    </row>
    <row r="22" spans="1:43" ht="21" customHeight="1" x14ac:dyDescent="0.35">
      <c r="A22" s="61">
        <v>9</v>
      </c>
      <c r="B22" s="62" t="s">
        <v>233</v>
      </c>
      <c r="C22" s="63" t="s">
        <v>234</v>
      </c>
      <c r="D22" s="64"/>
      <c r="E22" s="65"/>
      <c r="F22" s="66"/>
      <c r="G22" s="67"/>
      <c r="H22" s="64"/>
      <c r="I22" s="64">
        <v>176</v>
      </c>
      <c r="J22" s="64">
        <f t="shared" si="0"/>
        <v>0</v>
      </c>
      <c r="K22" s="96"/>
      <c r="L22" s="96">
        <f t="shared" si="1"/>
        <v>0</v>
      </c>
      <c r="M22" s="64"/>
      <c r="N22" s="64">
        <f t="shared" si="2"/>
        <v>0</v>
      </c>
      <c r="O22" s="64"/>
      <c r="P22" s="64">
        <f t="shared" si="3"/>
        <v>0</v>
      </c>
      <c r="Q22" s="64"/>
      <c r="R22" s="64">
        <f t="shared" si="4"/>
        <v>0</v>
      </c>
      <c r="S22" s="64"/>
      <c r="T22" s="64">
        <f t="shared" si="5"/>
        <v>0</v>
      </c>
      <c r="U22" s="64"/>
      <c r="V22" s="64">
        <f t="shared" si="6"/>
        <v>0</v>
      </c>
      <c r="W22" s="64"/>
      <c r="X22" s="64">
        <f t="shared" si="7"/>
        <v>0</v>
      </c>
      <c r="Y22" s="64"/>
      <c r="Z22" s="64">
        <f t="shared" si="8"/>
        <v>0</v>
      </c>
      <c r="AA22" s="64"/>
      <c r="AB22" s="64">
        <f t="shared" si="9"/>
        <v>0</v>
      </c>
      <c r="AC22" s="64"/>
      <c r="AD22" s="64">
        <f t="shared" si="10"/>
        <v>0</v>
      </c>
      <c r="AE22" s="64"/>
      <c r="AF22" s="64">
        <f t="shared" si="11"/>
        <v>0</v>
      </c>
      <c r="AG22" s="64"/>
      <c r="AH22" s="64">
        <f t="shared" si="12"/>
        <v>0</v>
      </c>
      <c r="AI22" s="64"/>
      <c r="AJ22" s="64">
        <f t="shared" si="13"/>
        <v>0</v>
      </c>
      <c r="AK22" s="64"/>
      <c r="AL22" s="64">
        <f t="shared" si="14"/>
        <v>0</v>
      </c>
      <c r="AM22" s="68">
        <f t="shared" si="15"/>
        <v>0</v>
      </c>
      <c r="AN22" s="54">
        <f t="shared" si="15"/>
        <v>0</v>
      </c>
      <c r="AO22" s="64">
        <f t="shared" si="16"/>
        <v>0</v>
      </c>
      <c r="AP22" s="64">
        <f t="shared" si="17"/>
        <v>0</v>
      </c>
      <c r="AQ22" s="65"/>
    </row>
    <row r="23" spans="1:43" ht="21" customHeight="1" x14ac:dyDescent="0.35">
      <c r="A23" s="63"/>
      <c r="B23" s="62"/>
      <c r="C23" s="63"/>
      <c r="D23" s="64">
        <v>0</v>
      </c>
      <c r="E23" s="69"/>
      <c r="F23" s="66"/>
      <c r="G23" s="67"/>
      <c r="H23" s="64"/>
      <c r="I23" s="64">
        <v>25</v>
      </c>
      <c r="J23" s="64">
        <f t="shared" si="0"/>
        <v>0</v>
      </c>
      <c r="K23" s="96"/>
      <c r="L23" s="96">
        <f t="shared" si="1"/>
        <v>0</v>
      </c>
      <c r="M23" s="64"/>
      <c r="N23" s="64">
        <f t="shared" si="2"/>
        <v>0</v>
      </c>
      <c r="O23" s="64"/>
      <c r="P23" s="64">
        <f t="shared" si="3"/>
        <v>0</v>
      </c>
      <c r="Q23" s="64"/>
      <c r="R23" s="64">
        <f t="shared" si="4"/>
        <v>0</v>
      </c>
      <c r="S23" s="64"/>
      <c r="T23" s="64">
        <f t="shared" si="5"/>
        <v>0</v>
      </c>
      <c r="U23" s="64"/>
      <c r="V23" s="64">
        <f t="shared" si="6"/>
        <v>0</v>
      </c>
      <c r="W23" s="64"/>
      <c r="X23" s="64">
        <f t="shared" si="7"/>
        <v>0</v>
      </c>
      <c r="Y23" s="64"/>
      <c r="Z23" s="64">
        <f t="shared" si="8"/>
        <v>0</v>
      </c>
      <c r="AA23" s="64"/>
      <c r="AB23" s="64">
        <f t="shared" si="9"/>
        <v>0</v>
      </c>
      <c r="AC23" s="64"/>
      <c r="AD23" s="64">
        <f t="shared" si="10"/>
        <v>0</v>
      </c>
      <c r="AE23" s="64"/>
      <c r="AF23" s="64">
        <f t="shared" si="11"/>
        <v>0</v>
      </c>
      <c r="AG23" s="64"/>
      <c r="AH23" s="64">
        <f t="shared" si="12"/>
        <v>0</v>
      </c>
      <c r="AI23" s="64"/>
      <c r="AJ23" s="64">
        <f t="shared" si="13"/>
        <v>0</v>
      </c>
      <c r="AK23" s="64"/>
      <c r="AL23" s="64">
        <f t="shared" si="14"/>
        <v>0</v>
      </c>
      <c r="AM23" s="68">
        <f t="shared" si="15"/>
        <v>0</v>
      </c>
      <c r="AN23" s="54">
        <f t="shared" si="15"/>
        <v>0</v>
      </c>
      <c r="AO23" s="64">
        <f t="shared" si="16"/>
        <v>0</v>
      </c>
      <c r="AP23" s="64">
        <f t="shared" si="17"/>
        <v>0</v>
      </c>
      <c r="AQ23" s="65"/>
    </row>
    <row r="24" spans="1:43" ht="21" customHeight="1" x14ac:dyDescent="0.35">
      <c r="A24" s="63"/>
      <c r="B24" s="62"/>
      <c r="C24" s="63"/>
      <c r="D24" s="64"/>
      <c r="E24" s="65" t="s">
        <v>248</v>
      </c>
      <c r="F24" s="66">
        <v>2409005035</v>
      </c>
      <c r="G24" s="67">
        <v>243868</v>
      </c>
      <c r="H24" s="64">
        <v>48</v>
      </c>
      <c r="I24" s="64">
        <v>14.67</v>
      </c>
      <c r="J24" s="64">
        <f t="shared" si="0"/>
        <v>48</v>
      </c>
      <c r="K24" s="96">
        <v>48</v>
      </c>
      <c r="L24" s="96">
        <f t="shared" si="1"/>
        <v>704.16</v>
      </c>
      <c r="M24" s="64"/>
      <c r="N24" s="64">
        <f t="shared" si="2"/>
        <v>0</v>
      </c>
      <c r="O24" s="64"/>
      <c r="P24" s="64">
        <f t="shared" si="3"/>
        <v>0</v>
      </c>
      <c r="Q24" s="64"/>
      <c r="R24" s="64">
        <f t="shared" si="4"/>
        <v>0</v>
      </c>
      <c r="S24" s="64"/>
      <c r="T24" s="64">
        <f t="shared" si="5"/>
        <v>0</v>
      </c>
      <c r="U24" s="64"/>
      <c r="V24" s="64">
        <f t="shared" si="6"/>
        <v>0</v>
      </c>
      <c r="W24" s="64"/>
      <c r="X24" s="64">
        <f t="shared" si="7"/>
        <v>0</v>
      </c>
      <c r="Y24" s="64"/>
      <c r="Z24" s="64">
        <f t="shared" si="8"/>
        <v>0</v>
      </c>
      <c r="AA24" s="64"/>
      <c r="AB24" s="64">
        <f t="shared" si="9"/>
        <v>0</v>
      </c>
      <c r="AC24" s="64"/>
      <c r="AD24" s="64">
        <f t="shared" si="10"/>
        <v>0</v>
      </c>
      <c r="AE24" s="64"/>
      <c r="AF24" s="64">
        <f t="shared" si="11"/>
        <v>0</v>
      </c>
      <c r="AG24" s="64"/>
      <c r="AH24" s="64">
        <f t="shared" si="12"/>
        <v>0</v>
      </c>
      <c r="AI24" s="64"/>
      <c r="AJ24" s="64">
        <f t="shared" si="13"/>
        <v>0</v>
      </c>
      <c r="AK24" s="64"/>
      <c r="AL24" s="64">
        <f t="shared" si="14"/>
        <v>0</v>
      </c>
      <c r="AM24" s="68">
        <f t="shared" si="15"/>
        <v>48</v>
      </c>
      <c r="AN24" s="54">
        <f t="shared" si="15"/>
        <v>704.16</v>
      </c>
      <c r="AO24" s="64">
        <f t="shared" si="16"/>
        <v>0</v>
      </c>
      <c r="AP24" s="64">
        <f t="shared" si="17"/>
        <v>0</v>
      </c>
      <c r="AQ24" s="65"/>
    </row>
    <row r="25" spans="1:43" ht="21" customHeight="1" x14ac:dyDescent="0.35">
      <c r="A25" s="61">
        <v>10</v>
      </c>
      <c r="B25" s="62" t="s">
        <v>235</v>
      </c>
      <c r="C25" s="63" t="s">
        <v>31</v>
      </c>
      <c r="D25" s="64"/>
      <c r="E25" s="65"/>
      <c r="F25" s="66"/>
      <c r="G25" s="67"/>
      <c r="H25" s="64"/>
      <c r="I25" s="64"/>
      <c r="J25" s="64">
        <f t="shared" si="0"/>
        <v>0</v>
      </c>
      <c r="K25" s="96"/>
      <c r="L25" s="96">
        <f t="shared" si="1"/>
        <v>0</v>
      </c>
      <c r="M25" s="64"/>
      <c r="N25" s="64">
        <f t="shared" si="2"/>
        <v>0</v>
      </c>
      <c r="O25" s="64"/>
      <c r="P25" s="64">
        <f t="shared" si="3"/>
        <v>0</v>
      </c>
      <c r="Q25" s="64"/>
      <c r="R25" s="64">
        <f t="shared" si="4"/>
        <v>0</v>
      </c>
      <c r="S25" s="64"/>
      <c r="T25" s="64">
        <f t="shared" si="5"/>
        <v>0</v>
      </c>
      <c r="U25" s="64"/>
      <c r="V25" s="64">
        <f t="shared" si="6"/>
        <v>0</v>
      </c>
      <c r="W25" s="64"/>
      <c r="X25" s="64">
        <f t="shared" si="7"/>
        <v>0</v>
      </c>
      <c r="Y25" s="64"/>
      <c r="Z25" s="64">
        <f t="shared" si="8"/>
        <v>0</v>
      </c>
      <c r="AA25" s="64"/>
      <c r="AB25" s="64">
        <f t="shared" si="9"/>
        <v>0</v>
      </c>
      <c r="AC25" s="64"/>
      <c r="AD25" s="64">
        <f t="shared" si="10"/>
        <v>0</v>
      </c>
      <c r="AE25" s="64"/>
      <c r="AF25" s="64">
        <f t="shared" si="11"/>
        <v>0</v>
      </c>
      <c r="AG25" s="64"/>
      <c r="AH25" s="64">
        <f t="shared" si="12"/>
        <v>0</v>
      </c>
      <c r="AI25" s="64"/>
      <c r="AJ25" s="64">
        <f t="shared" si="13"/>
        <v>0</v>
      </c>
      <c r="AK25" s="64"/>
      <c r="AL25" s="64">
        <f t="shared" si="14"/>
        <v>0</v>
      </c>
      <c r="AM25" s="68">
        <f t="shared" si="15"/>
        <v>0</v>
      </c>
      <c r="AN25" s="54">
        <f t="shared" si="15"/>
        <v>0</v>
      </c>
      <c r="AO25" s="64">
        <f t="shared" si="16"/>
        <v>0</v>
      </c>
      <c r="AP25" s="64">
        <f t="shared" si="17"/>
        <v>0</v>
      </c>
      <c r="AQ25" s="65"/>
    </row>
    <row r="26" spans="1:43" ht="21" customHeight="1" x14ac:dyDescent="0.35">
      <c r="A26" s="61">
        <v>11</v>
      </c>
      <c r="B26" s="62" t="s">
        <v>236</v>
      </c>
      <c r="C26" s="63" t="s">
        <v>52</v>
      </c>
      <c r="D26" s="64"/>
      <c r="E26" s="65"/>
      <c r="F26" s="66"/>
      <c r="G26" s="67"/>
      <c r="H26" s="64"/>
      <c r="I26" s="64">
        <v>31.08</v>
      </c>
      <c r="J26" s="64">
        <f t="shared" si="0"/>
        <v>0</v>
      </c>
      <c r="K26" s="96"/>
      <c r="L26" s="96">
        <f t="shared" si="1"/>
        <v>0</v>
      </c>
      <c r="M26" s="64"/>
      <c r="N26" s="64">
        <f t="shared" si="2"/>
        <v>0</v>
      </c>
      <c r="O26" s="64"/>
      <c r="P26" s="64">
        <f t="shared" si="3"/>
        <v>0</v>
      </c>
      <c r="Q26" s="64"/>
      <c r="R26" s="64">
        <f t="shared" si="4"/>
        <v>0</v>
      </c>
      <c r="S26" s="64"/>
      <c r="T26" s="64">
        <f t="shared" si="5"/>
        <v>0</v>
      </c>
      <c r="U26" s="64"/>
      <c r="V26" s="64">
        <f t="shared" si="6"/>
        <v>0</v>
      </c>
      <c r="W26" s="64"/>
      <c r="X26" s="64">
        <f t="shared" si="7"/>
        <v>0</v>
      </c>
      <c r="Y26" s="64"/>
      <c r="Z26" s="64">
        <f t="shared" si="8"/>
        <v>0</v>
      </c>
      <c r="AA26" s="64"/>
      <c r="AB26" s="64">
        <f t="shared" si="9"/>
        <v>0</v>
      </c>
      <c r="AC26" s="64"/>
      <c r="AD26" s="64">
        <f t="shared" si="10"/>
        <v>0</v>
      </c>
      <c r="AE26" s="64"/>
      <c r="AF26" s="64">
        <f t="shared" si="11"/>
        <v>0</v>
      </c>
      <c r="AG26" s="64"/>
      <c r="AH26" s="64">
        <f t="shared" si="12"/>
        <v>0</v>
      </c>
      <c r="AI26" s="64"/>
      <c r="AJ26" s="64">
        <f t="shared" si="13"/>
        <v>0</v>
      </c>
      <c r="AK26" s="64"/>
      <c r="AL26" s="64">
        <f t="shared" si="14"/>
        <v>0</v>
      </c>
      <c r="AM26" s="68">
        <f t="shared" si="15"/>
        <v>0</v>
      </c>
      <c r="AN26" s="54">
        <f t="shared" si="15"/>
        <v>0</v>
      </c>
      <c r="AO26" s="64">
        <f t="shared" si="16"/>
        <v>0</v>
      </c>
      <c r="AP26" s="64">
        <f t="shared" si="17"/>
        <v>0</v>
      </c>
      <c r="AQ26" s="65"/>
    </row>
    <row r="27" spans="1:43" ht="21" customHeight="1" x14ac:dyDescent="0.35">
      <c r="A27" s="61"/>
      <c r="B27" s="62"/>
      <c r="C27" s="63"/>
      <c r="D27" s="64"/>
      <c r="E27" s="65" t="s">
        <v>316</v>
      </c>
      <c r="F27" s="66" t="s">
        <v>317</v>
      </c>
      <c r="G27" s="67">
        <v>243868</v>
      </c>
      <c r="H27" s="64">
        <v>24</v>
      </c>
      <c r="I27" s="64">
        <v>32</v>
      </c>
      <c r="J27" s="64">
        <f t="shared" si="0"/>
        <v>24</v>
      </c>
      <c r="K27" s="96">
        <v>24</v>
      </c>
      <c r="L27" s="96">
        <f t="shared" si="1"/>
        <v>768</v>
      </c>
      <c r="M27" s="64"/>
      <c r="N27" s="64">
        <f t="shared" si="2"/>
        <v>0</v>
      </c>
      <c r="O27" s="64"/>
      <c r="P27" s="64">
        <f t="shared" si="3"/>
        <v>0</v>
      </c>
      <c r="Q27" s="64"/>
      <c r="R27" s="64">
        <f t="shared" si="4"/>
        <v>0</v>
      </c>
      <c r="S27" s="64"/>
      <c r="T27" s="64">
        <f t="shared" si="5"/>
        <v>0</v>
      </c>
      <c r="U27" s="64"/>
      <c r="V27" s="64">
        <f t="shared" si="6"/>
        <v>0</v>
      </c>
      <c r="W27" s="64"/>
      <c r="X27" s="64">
        <f t="shared" si="7"/>
        <v>0</v>
      </c>
      <c r="Y27" s="64"/>
      <c r="Z27" s="64">
        <f t="shared" si="8"/>
        <v>0</v>
      </c>
      <c r="AA27" s="64"/>
      <c r="AB27" s="64">
        <f t="shared" si="9"/>
        <v>0</v>
      </c>
      <c r="AC27" s="64"/>
      <c r="AD27" s="64">
        <f t="shared" si="10"/>
        <v>0</v>
      </c>
      <c r="AE27" s="64"/>
      <c r="AF27" s="64">
        <f t="shared" si="11"/>
        <v>0</v>
      </c>
      <c r="AG27" s="64"/>
      <c r="AH27" s="64">
        <f t="shared" si="12"/>
        <v>0</v>
      </c>
      <c r="AI27" s="64"/>
      <c r="AJ27" s="64">
        <f t="shared" si="13"/>
        <v>0</v>
      </c>
      <c r="AK27" s="64"/>
      <c r="AL27" s="64">
        <f t="shared" si="14"/>
        <v>0</v>
      </c>
      <c r="AM27" s="68"/>
      <c r="AN27" s="54">
        <f t="shared" si="15"/>
        <v>768</v>
      </c>
      <c r="AO27" s="64"/>
      <c r="AP27" s="64"/>
      <c r="AQ27" s="65"/>
    </row>
    <row r="28" spans="1:43" ht="21" customHeight="1" x14ac:dyDescent="0.35">
      <c r="A28" s="61">
        <v>12</v>
      </c>
      <c r="B28" s="62" t="s">
        <v>237</v>
      </c>
      <c r="C28" s="63" t="s">
        <v>238</v>
      </c>
      <c r="D28" s="64"/>
      <c r="E28" s="65"/>
      <c r="F28" s="66"/>
      <c r="G28" s="67"/>
      <c r="H28" s="64"/>
      <c r="I28" s="64">
        <v>40</v>
      </c>
      <c r="J28" s="64">
        <f t="shared" si="0"/>
        <v>0</v>
      </c>
      <c r="K28" s="96"/>
      <c r="L28" s="96">
        <f t="shared" si="1"/>
        <v>0</v>
      </c>
      <c r="M28" s="64"/>
      <c r="N28" s="64">
        <f t="shared" si="2"/>
        <v>0</v>
      </c>
      <c r="O28" s="64"/>
      <c r="P28" s="64">
        <f t="shared" si="3"/>
        <v>0</v>
      </c>
      <c r="Q28" s="64"/>
      <c r="R28" s="64">
        <f t="shared" si="4"/>
        <v>0</v>
      </c>
      <c r="S28" s="64"/>
      <c r="T28" s="64">
        <f t="shared" si="5"/>
        <v>0</v>
      </c>
      <c r="U28" s="64"/>
      <c r="V28" s="64">
        <f t="shared" si="6"/>
        <v>0</v>
      </c>
      <c r="W28" s="64"/>
      <c r="X28" s="64">
        <f t="shared" si="7"/>
        <v>0</v>
      </c>
      <c r="Y28" s="64"/>
      <c r="Z28" s="64">
        <f t="shared" si="8"/>
        <v>0</v>
      </c>
      <c r="AA28" s="64"/>
      <c r="AB28" s="64">
        <f t="shared" si="9"/>
        <v>0</v>
      </c>
      <c r="AC28" s="64"/>
      <c r="AD28" s="64">
        <f t="shared" si="10"/>
        <v>0</v>
      </c>
      <c r="AE28" s="64"/>
      <c r="AF28" s="64">
        <f t="shared" si="11"/>
        <v>0</v>
      </c>
      <c r="AG28" s="64"/>
      <c r="AH28" s="64">
        <f t="shared" si="12"/>
        <v>0</v>
      </c>
      <c r="AI28" s="64"/>
      <c r="AJ28" s="64">
        <f t="shared" si="13"/>
        <v>0</v>
      </c>
      <c r="AK28" s="64"/>
      <c r="AL28" s="64">
        <f t="shared" si="14"/>
        <v>0</v>
      </c>
      <c r="AM28" s="68">
        <f t="shared" si="15"/>
        <v>0</v>
      </c>
      <c r="AN28" s="54">
        <f t="shared" si="15"/>
        <v>0</v>
      </c>
      <c r="AO28" s="64">
        <f t="shared" si="16"/>
        <v>0</v>
      </c>
      <c r="AP28" s="64">
        <f t="shared" si="17"/>
        <v>0</v>
      </c>
      <c r="AQ28" s="65"/>
    </row>
    <row r="29" spans="1:43" ht="21" customHeight="1" x14ac:dyDescent="0.35">
      <c r="A29" s="61"/>
      <c r="B29" s="62"/>
      <c r="C29" s="63"/>
      <c r="D29" s="64"/>
      <c r="E29" s="65" t="s">
        <v>248</v>
      </c>
      <c r="F29" s="66">
        <v>2409005035</v>
      </c>
      <c r="G29" s="67">
        <v>243868</v>
      </c>
      <c r="H29" s="64">
        <v>12</v>
      </c>
      <c r="I29" s="64">
        <v>40</v>
      </c>
      <c r="J29" s="64">
        <f t="shared" si="0"/>
        <v>12</v>
      </c>
      <c r="K29" s="96">
        <v>12</v>
      </c>
      <c r="L29" s="96">
        <f t="shared" si="1"/>
        <v>480</v>
      </c>
      <c r="M29" s="64"/>
      <c r="N29" s="64">
        <f t="shared" si="2"/>
        <v>0</v>
      </c>
      <c r="O29" s="64"/>
      <c r="P29" s="64">
        <f t="shared" si="3"/>
        <v>0</v>
      </c>
      <c r="Q29" s="64"/>
      <c r="R29" s="64">
        <f t="shared" si="4"/>
        <v>0</v>
      </c>
      <c r="S29" s="64"/>
      <c r="T29" s="64">
        <f t="shared" si="5"/>
        <v>0</v>
      </c>
      <c r="U29" s="64"/>
      <c r="V29" s="64">
        <f t="shared" si="6"/>
        <v>0</v>
      </c>
      <c r="W29" s="64"/>
      <c r="X29" s="64">
        <f t="shared" si="7"/>
        <v>0</v>
      </c>
      <c r="Y29" s="64"/>
      <c r="Z29" s="64">
        <f t="shared" si="8"/>
        <v>0</v>
      </c>
      <c r="AA29" s="64"/>
      <c r="AB29" s="64">
        <f t="shared" si="9"/>
        <v>0</v>
      </c>
      <c r="AC29" s="64"/>
      <c r="AD29" s="64">
        <f t="shared" si="10"/>
        <v>0</v>
      </c>
      <c r="AE29" s="64"/>
      <c r="AF29" s="64">
        <f t="shared" si="11"/>
        <v>0</v>
      </c>
      <c r="AG29" s="64"/>
      <c r="AH29" s="64">
        <f t="shared" si="12"/>
        <v>0</v>
      </c>
      <c r="AI29" s="64"/>
      <c r="AJ29" s="64">
        <f t="shared" si="13"/>
        <v>0</v>
      </c>
      <c r="AK29" s="64"/>
      <c r="AL29" s="64">
        <f t="shared" si="14"/>
        <v>0</v>
      </c>
      <c r="AM29" s="68">
        <f t="shared" si="15"/>
        <v>12</v>
      </c>
      <c r="AN29" s="54">
        <f t="shared" si="15"/>
        <v>480</v>
      </c>
      <c r="AO29" s="64">
        <f t="shared" si="16"/>
        <v>0</v>
      </c>
      <c r="AP29" s="64">
        <f t="shared" si="17"/>
        <v>0</v>
      </c>
      <c r="AQ29" s="65"/>
    </row>
    <row r="30" spans="1:43" ht="21" customHeight="1" x14ac:dyDescent="0.35">
      <c r="A30" s="61">
        <v>13</v>
      </c>
      <c r="B30" s="62" t="s">
        <v>239</v>
      </c>
      <c r="C30" s="63" t="s">
        <v>238</v>
      </c>
      <c r="D30" s="64"/>
      <c r="E30" s="65" t="s">
        <v>248</v>
      </c>
      <c r="F30" s="66">
        <v>2409005035</v>
      </c>
      <c r="G30" s="67">
        <v>243868</v>
      </c>
      <c r="H30" s="64">
        <v>12</v>
      </c>
      <c r="I30" s="64">
        <v>55</v>
      </c>
      <c r="J30" s="64">
        <f t="shared" si="0"/>
        <v>12</v>
      </c>
      <c r="K30" s="96">
        <v>12</v>
      </c>
      <c r="L30" s="96">
        <f t="shared" si="1"/>
        <v>660</v>
      </c>
      <c r="M30" s="64"/>
      <c r="N30" s="64">
        <f t="shared" si="2"/>
        <v>0</v>
      </c>
      <c r="O30" s="64"/>
      <c r="P30" s="64">
        <f t="shared" si="3"/>
        <v>0</v>
      </c>
      <c r="Q30" s="64"/>
      <c r="R30" s="64">
        <f t="shared" si="4"/>
        <v>0</v>
      </c>
      <c r="S30" s="64"/>
      <c r="T30" s="64">
        <f t="shared" si="5"/>
        <v>0</v>
      </c>
      <c r="U30" s="64"/>
      <c r="V30" s="64">
        <f t="shared" si="6"/>
        <v>0</v>
      </c>
      <c r="W30" s="64"/>
      <c r="X30" s="64">
        <f t="shared" si="7"/>
        <v>0</v>
      </c>
      <c r="Y30" s="64"/>
      <c r="Z30" s="64">
        <f t="shared" si="8"/>
        <v>0</v>
      </c>
      <c r="AA30" s="64"/>
      <c r="AB30" s="64">
        <f t="shared" si="9"/>
        <v>0</v>
      </c>
      <c r="AC30" s="64"/>
      <c r="AD30" s="64">
        <f t="shared" si="10"/>
        <v>0</v>
      </c>
      <c r="AE30" s="64"/>
      <c r="AF30" s="64">
        <f t="shared" si="11"/>
        <v>0</v>
      </c>
      <c r="AG30" s="64"/>
      <c r="AH30" s="64">
        <f t="shared" si="12"/>
        <v>0</v>
      </c>
      <c r="AI30" s="64"/>
      <c r="AJ30" s="64">
        <f t="shared" si="13"/>
        <v>0</v>
      </c>
      <c r="AK30" s="64"/>
      <c r="AL30" s="64">
        <f t="shared" si="14"/>
        <v>0</v>
      </c>
      <c r="AM30" s="68">
        <f t="shared" si="15"/>
        <v>12</v>
      </c>
      <c r="AN30" s="54">
        <f t="shared" si="15"/>
        <v>660</v>
      </c>
      <c r="AO30" s="64">
        <f t="shared" si="16"/>
        <v>0</v>
      </c>
      <c r="AP30" s="64">
        <f t="shared" si="17"/>
        <v>0</v>
      </c>
      <c r="AQ30" s="65"/>
    </row>
    <row r="31" spans="1:43" ht="21" customHeight="1" x14ac:dyDescent="0.35">
      <c r="A31" s="61">
        <v>14</v>
      </c>
      <c r="B31" s="62" t="s">
        <v>322</v>
      </c>
      <c r="C31" s="63" t="s">
        <v>240</v>
      </c>
      <c r="D31" s="64"/>
      <c r="E31" s="65" t="s">
        <v>320</v>
      </c>
      <c r="F31" s="66">
        <v>106091503370</v>
      </c>
      <c r="G31" s="67">
        <v>243868</v>
      </c>
      <c r="H31" s="64">
        <v>12</v>
      </c>
      <c r="I31" s="64">
        <v>89</v>
      </c>
      <c r="J31" s="64">
        <f t="shared" si="0"/>
        <v>12</v>
      </c>
      <c r="K31" s="96">
        <v>12</v>
      </c>
      <c r="L31" s="96">
        <f t="shared" si="1"/>
        <v>1068</v>
      </c>
      <c r="M31" s="64"/>
      <c r="N31" s="64">
        <f t="shared" si="2"/>
        <v>0</v>
      </c>
      <c r="O31" s="64"/>
      <c r="P31" s="64">
        <f t="shared" si="3"/>
        <v>0</v>
      </c>
      <c r="Q31" s="64"/>
      <c r="R31" s="64">
        <f t="shared" si="4"/>
        <v>0</v>
      </c>
      <c r="S31" s="64"/>
      <c r="T31" s="64">
        <f t="shared" si="5"/>
        <v>0</v>
      </c>
      <c r="U31" s="64"/>
      <c r="V31" s="64">
        <f t="shared" si="6"/>
        <v>0</v>
      </c>
      <c r="W31" s="64"/>
      <c r="X31" s="64">
        <f t="shared" si="7"/>
        <v>0</v>
      </c>
      <c r="Y31" s="64"/>
      <c r="Z31" s="64">
        <f t="shared" si="8"/>
        <v>0</v>
      </c>
      <c r="AA31" s="64"/>
      <c r="AB31" s="64">
        <f t="shared" si="9"/>
        <v>0</v>
      </c>
      <c r="AC31" s="64"/>
      <c r="AD31" s="64">
        <f t="shared" si="10"/>
        <v>0</v>
      </c>
      <c r="AE31" s="64"/>
      <c r="AF31" s="64">
        <f t="shared" si="11"/>
        <v>0</v>
      </c>
      <c r="AG31" s="64"/>
      <c r="AH31" s="64">
        <f t="shared" si="12"/>
        <v>0</v>
      </c>
      <c r="AI31" s="64"/>
      <c r="AJ31" s="64">
        <f t="shared" si="13"/>
        <v>0</v>
      </c>
      <c r="AK31" s="64"/>
      <c r="AL31" s="64">
        <f t="shared" si="14"/>
        <v>0</v>
      </c>
      <c r="AM31" s="68">
        <f t="shared" si="15"/>
        <v>12</v>
      </c>
      <c r="AN31" s="54">
        <f t="shared" si="15"/>
        <v>1068</v>
      </c>
      <c r="AO31" s="64">
        <f t="shared" si="16"/>
        <v>0</v>
      </c>
      <c r="AP31" s="64">
        <f t="shared" si="17"/>
        <v>0</v>
      </c>
      <c r="AQ31" s="65"/>
    </row>
    <row r="32" spans="1:43" ht="21" customHeight="1" x14ac:dyDescent="0.35">
      <c r="A32" s="63"/>
      <c r="B32" s="62"/>
      <c r="C32" s="63"/>
      <c r="D32" s="64">
        <v>0</v>
      </c>
      <c r="E32" s="69"/>
      <c r="F32" s="66"/>
      <c r="G32" s="67"/>
      <c r="H32" s="64"/>
      <c r="I32" s="64">
        <v>79</v>
      </c>
      <c r="J32" s="64">
        <f t="shared" si="0"/>
        <v>0</v>
      </c>
      <c r="K32" s="96"/>
      <c r="L32" s="96">
        <f t="shared" si="1"/>
        <v>0</v>
      </c>
      <c r="M32" s="64"/>
      <c r="N32" s="64">
        <f t="shared" si="2"/>
        <v>0</v>
      </c>
      <c r="O32" s="64"/>
      <c r="P32" s="64">
        <f t="shared" si="3"/>
        <v>0</v>
      </c>
      <c r="Q32" s="64"/>
      <c r="R32" s="64">
        <f t="shared" si="4"/>
        <v>0</v>
      </c>
      <c r="S32" s="64"/>
      <c r="T32" s="64">
        <f t="shared" si="5"/>
        <v>0</v>
      </c>
      <c r="U32" s="64"/>
      <c r="V32" s="64">
        <f t="shared" si="6"/>
        <v>0</v>
      </c>
      <c r="W32" s="64"/>
      <c r="X32" s="64">
        <f t="shared" si="7"/>
        <v>0</v>
      </c>
      <c r="Y32" s="64"/>
      <c r="Z32" s="64">
        <f t="shared" si="8"/>
        <v>0</v>
      </c>
      <c r="AA32" s="64"/>
      <c r="AB32" s="64">
        <f t="shared" si="9"/>
        <v>0</v>
      </c>
      <c r="AC32" s="64"/>
      <c r="AD32" s="64">
        <f t="shared" si="10"/>
        <v>0</v>
      </c>
      <c r="AE32" s="64"/>
      <c r="AF32" s="64">
        <f t="shared" si="11"/>
        <v>0</v>
      </c>
      <c r="AG32" s="64"/>
      <c r="AH32" s="64">
        <f t="shared" si="12"/>
        <v>0</v>
      </c>
      <c r="AI32" s="64"/>
      <c r="AJ32" s="64">
        <f t="shared" si="13"/>
        <v>0</v>
      </c>
      <c r="AK32" s="64"/>
      <c r="AL32" s="64">
        <f t="shared" si="14"/>
        <v>0</v>
      </c>
      <c r="AM32" s="68">
        <f t="shared" si="15"/>
        <v>0</v>
      </c>
      <c r="AN32" s="54">
        <f t="shared" si="15"/>
        <v>0</v>
      </c>
      <c r="AO32" s="64">
        <f t="shared" si="16"/>
        <v>0</v>
      </c>
      <c r="AP32" s="64">
        <f t="shared" si="17"/>
        <v>0</v>
      </c>
      <c r="AQ32" s="65"/>
    </row>
    <row r="33" spans="1:43" ht="21" customHeight="1" x14ac:dyDescent="0.35">
      <c r="A33" s="61">
        <v>15</v>
      </c>
      <c r="B33" s="62" t="s">
        <v>241</v>
      </c>
      <c r="C33" s="63" t="s">
        <v>31</v>
      </c>
      <c r="D33" s="64"/>
      <c r="E33" s="65"/>
      <c r="F33" s="66"/>
      <c r="G33" s="67"/>
      <c r="H33" s="64"/>
      <c r="I33" s="64"/>
      <c r="J33" s="64">
        <f t="shared" si="0"/>
        <v>0</v>
      </c>
      <c r="K33" s="96"/>
      <c r="L33" s="96">
        <f t="shared" si="1"/>
        <v>0</v>
      </c>
      <c r="M33" s="64"/>
      <c r="N33" s="64">
        <f t="shared" si="2"/>
        <v>0</v>
      </c>
      <c r="O33" s="64"/>
      <c r="P33" s="64">
        <f t="shared" si="3"/>
        <v>0</v>
      </c>
      <c r="Q33" s="64"/>
      <c r="R33" s="64">
        <f t="shared" si="4"/>
        <v>0</v>
      </c>
      <c r="S33" s="64"/>
      <c r="T33" s="64">
        <f t="shared" si="5"/>
        <v>0</v>
      </c>
      <c r="U33" s="64"/>
      <c r="V33" s="64">
        <f t="shared" si="6"/>
        <v>0</v>
      </c>
      <c r="W33" s="64"/>
      <c r="X33" s="64">
        <f t="shared" si="7"/>
        <v>0</v>
      </c>
      <c r="Y33" s="64"/>
      <c r="Z33" s="64">
        <f t="shared" si="8"/>
        <v>0</v>
      </c>
      <c r="AA33" s="64"/>
      <c r="AB33" s="64">
        <f t="shared" si="9"/>
        <v>0</v>
      </c>
      <c r="AC33" s="64"/>
      <c r="AD33" s="64">
        <f t="shared" si="10"/>
        <v>0</v>
      </c>
      <c r="AE33" s="64"/>
      <c r="AF33" s="64">
        <f t="shared" si="11"/>
        <v>0</v>
      </c>
      <c r="AG33" s="64"/>
      <c r="AH33" s="64">
        <f t="shared" si="12"/>
        <v>0</v>
      </c>
      <c r="AI33" s="64"/>
      <c r="AJ33" s="64">
        <f t="shared" si="13"/>
        <v>0</v>
      </c>
      <c r="AK33" s="64"/>
      <c r="AL33" s="64">
        <f t="shared" si="14"/>
        <v>0</v>
      </c>
      <c r="AM33" s="68">
        <f t="shared" si="15"/>
        <v>0</v>
      </c>
      <c r="AN33" s="54">
        <f t="shared" si="15"/>
        <v>0</v>
      </c>
      <c r="AO33" s="64">
        <f t="shared" si="16"/>
        <v>0</v>
      </c>
      <c r="AP33" s="64">
        <f t="shared" si="17"/>
        <v>0</v>
      </c>
      <c r="AQ33" s="65"/>
    </row>
    <row r="34" spans="1:43" ht="21" customHeight="1" x14ac:dyDescent="0.35">
      <c r="A34" s="61">
        <v>16</v>
      </c>
      <c r="B34" s="62" t="s">
        <v>242</v>
      </c>
      <c r="C34" s="63" t="s">
        <v>31</v>
      </c>
      <c r="D34" s="64"/>
      <c r="E34" s="65"/>
      <c r="F34" s="66"/>
      <c r="G34" s="67"/>
      <c r="H34" s="64"/>
      <c r="I34" s="64">
        <v>32</v>
      </c>
      <c r="J34" s="64">
        <f t="shared" si="0"/>
        <v>0</v>
      </c>
      <c r="K34" s="96"/>
      <c r="L34" s="96">
        <f t="shared" si="1"/>
        <v>0</v>
      </c>
      <c r="M34" s="64"/>
      <c r="N34" s="64">
        <f t="shared" si="2"/>
        <v>0</v>
      </c>
      <c r="O34" s="64"/>
      <c r="P34" s="64">
        <f t="shared" si="3"/>
        <v>0</v>
      </c>
      <c r="Q34" s="64"/>
      <c r="R34" s="64">
        <f t="shared" si="4"/>
        <v>0</v>
      </c>
      <c r="S34" s="64"/>
      <c r="T34" s="64">
        <f t="shared" si="5"/>
        <v>0</v>
      </c>
      <c r="U34" s="64"/>
      <c r="V34" s="64">
        <f t="shared" si="6"/>
        <v>0</v>
      </c>
      <c r="W34" s="64"/>
      <c r="X34" s="64">
        <f t="shared" si="7"/>
        <v>0</v>
      </c>
      <c r="Y34" s="64"/>
      <c r="Z34" s="64">
        <f t="shared" si="8"/>
        <v>0</v>
      </c>
      <c r="AA34" s="64"/>
      <c r="AB34" s="64">
        <f t="shared" si="9"/>
        <v>0</v>
      </c>
      <c r="AC34" s="64"/>
      <c r="AD34" s="64">
        <f t="shared" si="10"/>
        <v>0</v>
      </c>
      <c r="AE34" s="64"/>
      <c r="AF34" s="64">
        <f t="shared" si="11"/>
        <v>0</v>
      </c>
      <c r="AG34" s="64"/>
      <c r="AH34" s="64">
        <f t="shared" si="12"/>
        <v>0</v>
      </c>
      <c r="AI34" s="64"/>
      <c r="AJ34" s="64">
        <f t="shared" si="13"/>
        <v>0</v>
      </c>
      <c r="AK34" s="64"/>
      <c r="AL34" s="64">
        <f t="shared" si="14"/>
        <v>0</v>
      </c>
      <c r="AM34" s="68">
        <f t="shared" si="15"/>
        <v>0</v>
      </c>
      <c r="AN34" s="54">
        <f t="shared" si="15"/>
        <v>0</v>
      </c>
      <c r="AO34" s="64">
        <f t="shared" si="16"/>
        <v>0</v>
      </c>
      <c r="AP34" s="64">
        <f t="shared" si="17"/>
        <v>0</v>
      </c>
      <c r="AQ34" s="65"/>
    </row>
    <row r="35" spans="1:43" ht="21" customHeight="1" x14ac:dyDescent="0.35">
      <c r="A35" s="61">
        <v>17</v>
      </c>
      <c r="B35" s="62" t="s">
        <v>243</v>
      </c>
      <c r="C35" s="63" t="s">
        <v>244</v>
      </c>
      <c r="D35" s="64"/>
      <c r="E35" s="65"/>
      <c r="F35" s="66"/>
      <c r="G35" s="67"/>
      <c r="H35" s="64"/>
      <c r="I35" s="64">
        <v>38.5</v>
      </c>
      <c r="J35" s="64">
        <f t="shared" si="0"/>
        <v>0</v>
      </c>
      <c r="K35" s="96"/>
      <c r="L35" s="96">
        <f t="shared" si="1"/>
        <v>0</v>
      </c>
      <c r="M35" s="64"/>
      <c r="N35" s="64">
        <f t="shared" si="2"/>
        <v>0</v>
      </c>
      <c r="O35" s="64"/>
      <c r="P35" s="64">
        <f t="shared" si="3"/>
        <v>0</v>
      </c>
      <c r="Q35" s="64"/>
      <c r="R35" s="64">
        <f t="shared" si="4"/>
        <v>0</v>
      </c>
      <c r="S35" s="64"/>
      <c r="T35" s="64">
        <f t="shared" si="5"/>
        <v>0</v>
      </c>
      <c r="U35" s="64"/>
      <c r="V35" s="64">
        <f t="shared" si="6"/>
        <v>0</v>
      </c>
      <c r="W35" s="64"/>
      <c r="X35" s="64">
        <f t="shared" si="7"/>
        <v>0</v>
      </c>
      <c r="Y35" s="64"/>
      <c r="Z35" s="64">
        <f t="shared" si="8"/>
        <v>0</v>
      </c>
      <c r="AA35" s="64"/>
      <c r="AB35" s="64">
        <f t="shared" si="9"/>
        <v>0</v>
      </c>
      <c r="AC35" s="64"/>
      <c r="AD35" s="64">
        <f t="shared" si="10"/>
        <v>0</v>
      </c>
      <c r="AE35" s="64"/>
      <c r="AF35" s="64">
        <f t="shared" si="11"/>
        <v>0</v>
      </c>
      <c r="AG35" s="64"/>
      <c r="AH35" s="64">
        <f t="shared" si="12"/>
        <v>0</v>
      </c>
      <c r="AI35" s="64"/>
      <c r="AJ35" s="64">
        <f t="shared" si="13"/>
        <v>0</v>
      </c>
      <c r="AK35" s="64"/>
      <c r="AL35" s="64">
        <f t="shared" si="14"/>
        <v>0</v>
      </c>
      <c r="AM35" s="68">
        <f t="shared" si="15"/>
        <v>0</v>
      </c>
      <c r="AN35" s="54">
        <f t="shared" si="15"/>
        <v>0</v>
      </c>
      <c r="AO35" s="64">
        <f t="shared" si="16"/>
        <v>0</v>
      </c>
      <c r="AP35" s="64">
        <f t="shared" si="17"/>
        <v>0</v>
      </c>
      <c r="AQ35" s="65"/>
    </row>
    <row r="36" spans="1:43" ht="21" customHeight="1" x14ac:dyDescent="0.35">
      <c r="A36" s="63"/>
      <c r="B36" s="62"/>
      <c r="C36" s="63"/>
      <c r="D36" s="64">
        <v>0</v>
      </c>
      <c r="E36" s="69"/>
      <c r="F36" s="66"/>
      <c r="G36" s="67"/>
      <c r="H36" s="64"/>
      <c r="I36" s="64">
        <v>34</v>
      </c>
      <c r="J36" s="64">
        <f t="shared" si="0"/>
        <v>0</v>
      </c>
      <c r="K36" s="96"/>
      <c r="L36" s="96">
        <f t="shared" si="1"/>
        <v>0</v>
      </c>
      <c r="M36" s="64"/>
      <c r="N36" s="64">
        <f t="shared" si="2"/>
        <v>0</v>
      </c>
      <c r="O36" s="64"/>
      <c r="P36" s="64">
        <f t="shared" si="3"/>
        <v>0</v>
      </c>
      <c r="Q36" s="64"/>
      <c r="R36" s="64">
        <f t="shared" si="4"/>
        <v>0</v>
      </c>
      <c r="S36" s="64"/>
      <c r="T36" s="64">
        <f t="shared" si="5"/>
        <v>0</v>
      </c>
      <c r="U36" s="64"/>
      <c r="V36" s="64">
        <f t="shared" si="6"/>
        <v>0</v>
      </c>
      <c r="W36" s="64"/>
      <c r="X36" s="64">
        <f t="shared" si="7"/>
        <v>0</v>
      </c>
      <c r="Y36" s="64"/>
      <c r="Z36" s="64">
        <f t="shared" si="8"/>
        <v>0</v>
      </c>
      <c r="AA36" s="64"/>
      <c r="AB36" s="64">
        <f t="shared" si="9"/>
        <v>0</v>
      </c>
      <c r="AC36" s="64"/>
      <c r="AD36" s="64">
        <f t="shared" si="10"/>
        <v>0</v>
      </c>
      <c r="AE36" s="64"/>
      <c r="AF36" s="64">
        <f t="shared" si="11"/>
        <v>0</v>
      </c>
      <c r="AG36" s="64"/>
      <c r="AH36" s="64">
        <f t="shared" si="12"/>
        <v>0</v>
      </c>
      <c r="AI36" s="64"/>
      <c r="AJ36" s="64">
        <f t="shared" si="13"/>
        <v>0</v>
      </c>
      <c r="AK36" s="64"/>
      <c r="AL36" s="64">
        <f t="shared" si="14"/>
        <v>0</v>
      </c>
      <c r="AM36" s="68">
        <f t="shared" si="15"/>
        <v>0</v>
      </c>
      <c r="AN36" s="54">
        <f t="shared" si="15"/>
        <v>0</v>
      </c>
      <c r="AO36" s="64">
        <f t="shared" si="16"/>
        <v>0</v>
      </c>
      <c r="AP36" s="64">
        <f t="shared" si="17"/>
        <v>0</v>
      </c>
      <c r="AQ36" s="65"/>
    </row>
    <row r="37" spans="1:43" ht="21" customHeight="1" x14ac:dyDescent="0.35">
      <c r="A37" s="63"/>
      <c r="B37" s="62"/>
      <c r="C37" s="63"/>
      <c r="D37" s="64">
        <v>0</v>
      </c>
      <c r="E37" s="69"/>
      <c r="F37" s="66"/>
      <c r="G37" s="67"/>
      <c r="H37" s="64"/>
      <c r="I37" s="64">
        <v>35.6</v>
      </c>
      <c r="J37" s="64">
        <f t="shared" si="0"/>
        <v>0</v>
      </c>
      <c r="K37" s="96"/>
      <c r="L37" s="96">
        <f t="shared" si="1"/>
        <v>0</v>
      </c>
      <c r="M37" s="64"/>
      <c r="N37" s="64">
        <f t="shared" si="2"/>
        <v>0</v>
      </c>
      <c r="O37" s="64"/>
      <c r="P37" s="64">
        <f t="shared" si="3"/>
        <v>0</v>
      </c>
      <c r="Q37" s="64"/>
      <c r="R37" s="64">
        <f t="shared" si="4"/>
        <v>0</v>
      </c>
      <c r="S37" s="64"/>
      <c r="T37" s="64">
        <f t="shared" si="5"/>
        <v>0</v>
      </c>
      <c r="U37" s="64"/>
      <c r="V37" s="64">
        <f t="shared" si="6"/>
        <v>0</v>
      </c>
      <c r="W37" s="64"/>
      <c r="X37" s="64">
        <f t="shared" si="7"/>
        <v>0</v>
      </c>
      <c r="Y37" s="64"/>
      <c r="Z37" s="64">
        <f t="shared" si="8"/>
        <v>0</v>
      </c>
      <c r="AA37" s="64"/>
      <c r="AB37" s="64">
        <f t="shared" si="9"/>
        <v>0</v>
      </c>
      <c r="AC37" s="64"/>
      <c r="AD37" s="64">
        <f t="shared" si="10"/>
        <v>0</v>
      </c>
      <c r="AE37" s="64"/>
      <c r="AF37" s="64">
        <f t="shared" si="11"/>
        <v>0</v>
      </c>
      <c r="AG37" s="64"/>
      <c r="AH37" s="64">
        <f t="shared" si="12"/>
        <v>0</v>
      </c>
      <c r="AI37" s="64"/>
      <c r="AJ37" s="64">
        <f t="shared" si="13"/>
        <v>0</v>
      </c>
      <c r="AK37" s="64"/>
      <c r="AL37" s="64">
        <f t="shared" si="14"/>
        <v>0</v>
      </c>
      <c r="AM37" s="68">
        <f t="shared" si="15"/>
        <v>0</v>
      </c>
      <c r="AN37" s="54">
        <f t="shared" si="15"/>
        <v>0</v>
      </c>
      <c r="AO37" s="64">
        <f t="shared" si="16"/>
        <v>0</v>
      </c>
      <c r="AP37" s="64">
        <f t="shared" si="17"/>
        <v>0</v>
      </c>
      <c r="AQ37" s="65"/>
    </row>
    <row r="38" spans="1:43" ht="21" customHeight="1" x14ac:dyDescent="0.35">
      <c r="A38" s="63"/>
      <c r="B38" s="62"/>
      <c r="C38" s="63"/>
      <c r="D38" s="64"/>
      <c r="E38" s="65" t="s">
        <v>248</v>
      </c>
      <c r="F38" s="66">
        <v>2409005035</v>
      </c>
      <c r="G38" s="67">
        <v>243868</v>
      </c>
      <c r="H38" s="64">
        <v>120</v>
      </c>
      <c r="I38" s="64">
        <v>39.25</v>
      </c>
      <c r="J38" s="64">
        <f t="shared" si="0"/>
        <v>120</v>
      </c>
      <c r="K38" s="96">
        <v>120</v>
      </c>
      <c r="L38" s="96">
        <f t="shared" si="1"/>
        <v>4710</v>
      </c>
      <c r="M38" s="64"/>
      <c r="N38" s="64">
        <f t="shared" si="2"/>
        <v>0</v>
      </c>
      <c r="O38" s="64"/>
      <c r="P38" s="64">
        <f t="shared" si="3"/>
        <v>0</v>
      </c>
      <c r="Q38" s="64"/>
      <c r="R38" s="64">
        <f t="shared" si="4"/>
        <v>0</v>
      </c>
      <c r="S38" s="64"/>
      <c r="T38" s="64">
        <f t="shared" si="5"/>
        <v>0</v>
      </c>
      <c r="U38" s="64"/>
      <c r="V38" s="64">
        <f t="shared" si="6"/>
        <v>0</v>
      </c>
      <c r="W38" s="64"/>
      <c r="X38" s="64">
        <f t="shared" si="7"/>
        <v>0</v>
      </c>
      <c r="Y38" s="64"/>
      <c r="Z38" s="64">
        <f t="shared" si="8"/>
        <v>0</v>
      </c>
      <c r="AA38" s="64"/>
      <c r="AB38" s="64">
        <f t="shared" si="9"/>
        <v>0</v>
      </c>
      <c r="AC38" s="64"/>
      <c r="AD38" s="64">
        <f t="shared" si="10"/>
        <v>0</v>
      </c>
      <c r="AE38" s="64"/>
      <c r="AF38" s="64">
        <f t="shared" si="11"/>
        <v>0</v>
      </c>
      <c r="AG38" s="64"/>
      <c r="AH38" s="64">
        <f t="shared" si="12"/>
        <v>0</v>
      </c>
      <c r="AI38" s="64"/>
      <c r="AJ38" s="64">
        <f t="shared" si="13"/>
        <v>0</v>
      </c>
      <c r="AK38" s="64"/>
      <c r="AL38" s="64">
        <f t="shared" si="14"/>
        <v>0</v>
      </c>
      <c r="AM38" s="68">
        <f t="shared" si="15"/>
        <v>120</v>
      </c>
      <c r="AN38" s="54">
        <f t="shared" si="15"/>
        <v>4710</v>
      </c>
      <c r="AO38" s="64">
        <f t="shared" si="16"/>
        <v>0</v>
      </c>
      <c r="AP38" s="64">
        <f t="shared" si="17"/>
        <v>0</v>
      </c>
      <c r="AQ38" s="65"/>
    </row>
    <row r="39" spans="1:43" ht="21" customHeight="1" x14ac:dyDescent="0.35">
      <c r="A39" s="61">
        <v>18</v>
      </c>
      <c r="B39" s="62" t="s">
        <v>296</v>
      </c>
      <c r="C39" s="63" t="s">
        <v>31</v>
      </c>
      <c r="D39" s="64"/>
      <c r="E39" s="65"/>
      <c r="F39" s="66"/>
      <c r="G39" s="67"/>
      <c r="H39" s="64"/>
      <c r="I39" s="64">
        <v>195</v>
      </c>
      <c r="J39" s="64">
        <f t="shared" si="0"/>
        <v>0</v>
      </c>
      <c r="K39" s="96"/>
      <c r="L39" s="96">
        <f t="shared" si="1"/>
        <v>0</v>
      </c>
      <c r="M39" s="64"/>
      <c r="N39" s="64">
        <f t="shared" si="2"/>
        <v>0</v>
      </c>
      <c r="O39" s="64"/>
      <c r="P39" s="64">
        <f t="shared" si="3"/>
        <v>0</v>
      </c>
      <c r="Q39" s="64"/>
      <c r="R39" s="64">
        <f t="shared" si="4"/>
        <v>0</v>
      </c>
      <c r="S39" s="64"/>
      <c r="T39" s="64">
        <f t="shared" si="5"/>
        <v>0</v>
      </c>
      <c r="U39" s="64"/>
      <c r="V39" s="64">
        <f t="shared" si="6"/>
        <v>0</v>
      </c>
      <c r="W39" s="64"/>
      <c r="X39" s="64">
        <f t="shared" si="7"/>
        <v>0</v>
      </c>
      <c r="Y39" s="64"/>
      <c r="Z39" s="64">
        <f t="shared" si="8"/>
        <v>0</v>
      </c>
      <c r="AA39" s="64"/>
      <c r="AB39" s="64">
        <f t="shared" si="9"/>
        <v>0</v>
      </c>
      <c r="AC39" s="64"/>
      <c r="AD39" s="64">
        <f t="shared" si="10"/>
        <v>0</v>
      </c>
      <c r="AE39" s="64"/>
      <c r="AF39" s="64">
        <f t="shared" si="11"/>
        <v>0</v>
      </c>
      <c r="AG39" s="64"/>
      <c r="AH39" s="64">
        <f t="shared" si="12"/>
        <v>0</v>
      </c>
      <c r="AI39" s="64"/>
      <c r="AJ39" s="64">
        <f t="shared" si="13"/>
        <v>0</v>
      </c>
      <c r="AK39" s="64"/>
      <c r="AL39" s="64">
        <f t="shared" si="14"/>
        <v>0</v>
      </c>
      <c r="AM39" s="68">
        <f t="shared" si="15"/>
        <v>0</v>
      </c>
      <c r="AN39" s="54">
        <f t="shared" si="15"/>
        <v>0</v>
      </c>
      <c r="AO39" s="64">
        <f t="shared" si="16"/>
        <v>0</v>
      </c>
      <c r="AP39" s="64">
        <f t="shared" si="17"/>
        <v>0</v>
      </c>
      <c r="AQ39" s="65"/>
    </row>
    <row r="40" spans="1:43" ht="21" customHeight="1" x14ac:dyDescent="0.35">
      <c r="A40" s="61">
        <v>19</v>
      </c>
      <c r="B40" s="62" t="s">
        <v>323</v>
      </c>
      <c r="C40" s="63" t="s">
        <v>223</v>
      </c>
      <c r="D40" s="64"/>
      <c r="E40" s="65" t="s">
        <v>320</v>
      </c>
      <c r="F40" s="66">
        <v>106091503370</v>
      </c>
      <c r="G40" s="67">
        <v>243868</v>
      </c>
      <c r="H40" s="64">
        <v>10</v>
      </c>
      <c r="I40" s="64">
        <v>159</v>
      </c>
      <c r="J40" s="64">
        <f t="shared" si="0"/>
        <v>10</v>
      </c>
      <c r="K40" s="96">
        <v>10</v>
      </c>
      <c r="L40" s="96">
        <f t="shared" si="1"/>
        <v>1590</v>
      </c>
      <c r="M40" s="64"/>
      <c r="N40" s="64">
        <f t="shared" si="2"/>
        <v>0</v>
      </c>
      <c r="O40" s="64"/>
      <c r="P40" s="64">
        <f t="shared" si="3"/>
        <v>0</v>
      </c>
      <c r="Q40" s="64"/>
      <c r="R40" s="64">
        <f t="shared" si="4"/>
        <v>0</v>
      </c>
      <c r="S40" s="64"/>
      <c r="T40" s="64">
        <f t="shared" si="5"/>
        <v>0</v>
      </c>
      <c r="U40" s="64"/>
      <c r="V40" s="64">
        <f t="shared" si="6"/>
        <v>0</v>
      </c>
      <c r="W40" s="64"/>
      <c r="X40" s="64">
        <f t="shared" si="7"/>
        <v>0</v>
      </c>
      <c r="Y40" s="64"/>
      <c r="Z40" s="64">
        <f t="shared" si="8"/>
        <v>0</v>
      </c>
      <c r="AA40" s="64"/>
      <c r="AB40" s="64">
        <f t="shared" si="9"/>
        <v>0</v>
      </c>
      <c r="AC40" s="64"/>
      <c r="AD40" s="64">
        <f t="shared" si="10"/>
        <v>0</v>
      </c>
      <c r="AE40" s="64"/>
      <c r="AF40" s="64">
        <f t="shared" si="11"/>
        <v>0</v>
      </c>
      <c r="AG40" s="64"/>
      <c r="AH40" s="64">
        <f t="shared" si="12"/>
        <v>0</v>
      </c>
      <c r="AI40" s="64"/>
      <c r="AJ40" s="64">
        <f t="shared" si="13"/>
        <v>0</v>
      </c>
      <c r="AK40" s="64"/>
      <c r="AL40" s="64">
        <f t="shared" si="14"/>
        <v>0</v>
      </c>
      <c r="AM40" s="68">
        <f t="shared" si="15"/>
        <v>10</v>
      </c>
      <c r="AN40" s="54">
        <f t="shared" si="15"/>
        <v>1590</v>
      </c>
      <c r="AO40" s="64">
        <f t="shared" si="16"/>
        <v>0</v>
      </c>
      <c r="AP40" s="64">
        <f t="shared" si="17"/>
        <v>0</v>
      </c>
      <c r="AQ40" s="65"/>
    </row>
    <row r="41" spans="1:43" ht="21" customHeight="1" x14ac:dyDescent="0.35">
      <c r="A41" s="61">
        <v>20</v>
      </c>
      <c r="B41" s="62" t="s">
        <v>245</v>
      </c>
      <c r="C41" s="63" t="s">
        <v>68</v>
      </c>
      <c r="D41" s="64"/>
      <c r="E41" s="65" t="s">
        <v>313</v>
      </c>
      <c r="F41" s="66" t="s">
        <v>314</v>
      </c>
      <c r="G41" s="67">
        <v>243870</v>
      </c>
      <c r="H41" s="64">
        <v>960</v>
      </c>
      <c r="I41" s="64">
        <v>75</v>
      </c>
      <c r="J41" s="64">
        <f t="shared" si="0"/>
        <v>960</v>
      </c>
      <c r="K41" s="96">
        <v>960</v>
      </c>
      <c r="L41" s="96">
        <f t="shared" si="1"/>
        <v>72000</v>
      </c>
      <c r="M41" s="64"/>
      <c r="N41" s="64">
        <f t="shared" si="2"/>
        <v>0</v>
      </c>
      <c r="O41" s="64"/>
      <c r="P41" s="64">
        <f t="shared" si="3"/>
        <v>0</v>
      </c>
      <c r="Q41" s="64"/>
      <c r="R41" s="64">
        <f t="shared" si="4"/>
        <v>0</v>
      </c>
      <c r="S41" s="64"/>
      <c r="T41" s="64">
        <f t="shared" si="5"/>
        <v>0</v>
      </c>
      <c r="U41" s="64"/>
      <c r="V41" s="64">
        <f t="shared" si="6"/>
        <v>0</v>
      </c>
      <c r="W41" s="64"/>
      <c r="X41" s="64">
        <f t="shared" si="7"/>
        <v>0</v>
      </c>
      <c r="Y41" s="64"/>
      <c r="Z41" s="64">
        <f t="shared" si="8"/>
        <v>0</v>
      </c>
      <c r="AA41" s="64"/>
      <c r="AB41" s="64">
        <f t="shared" si="9"/>
        <v>0</v>
      </c>
      <c r="AC41" s="64"/>
      <c r="AD41" s="64">
        <f t="shared" si="10"/>
        <v>0</v>
      </c>
      <c r="AE41" s="64"/>
      <c r="AF41" s="64">
        <f t="shared" si="11"/>
        <v>0</v>
      </c>
      <c r="AG41" s="64"/>
      <c r="AH41" s="64">
        <f t="shared" si="12"/>
        <v>0</v>
      </c>
      <c r="AI41" s="64"/>
      <c r="AJ41" s="64">
        <f t="shared" si="13"/>
        <v>0</v>
      </c>
      <c r="AK41" s="64"/>
      <c r="AL41" s="64">
        <f t="shared" si="14"/>
        <v>0</v>
      </c>
      <c r="AM41" s="68">
        <f t="shared" si="15"/>
        <v>960</v>
      </c>
      <c r="AN41" s="54">
        <f t="shared" si="15"/>
        <v>72000</v>
      </c>
      <c r="AO41" s="64">
        <f t="shared" si="16"/>
        <v>0</v>
      </c>
      <c r="AP41" s="64">
        <f t="shared" si="17"/>
        <v>0</v>
      </c>
      <c r="AQ41" s="65"/>
    </row>
    <row r="42" spans="1:43" ht="21" customHeight="1" x14ac:dyDescent="0.35">
      <c r="A42" s="63"/>
      <c r="B42" s="62"/>
      <c r="C42" s="63"/>
      <c r="D42" s="64">
        <v>0</v>
      </c>
      <c r="E42" s="69"/>
      <c r="F42" s="66"/>
      <c r="G42" s="67"/>
      <c r="H42" s="64"/>
      <c r="I42" s="64">
        <v>75</v>
      </c>
      <c r="J42" s="64">
        <f t="shared" si="0"/>
        <v>0</v>
      </c>
      <c r="K42" s="96"/>
      <c r="L42" s="96">
        <f t="shared" si="1"/>
        <v>0</v>
      </c>
      <c r="M42" s="64"/>
      <c r="N42" s="64">
        <f t="shared" si="2"/>
        <v>0</v>
      </c>
      <c r="O42" s="64"/>
      <c r="P42" s="64">
        <f t="shared" si="3"/>
        <v>0</v>
      </c>
      <c r="Q42" s="64"/>
      <c r="R42" s="64">
        <f t="shared" si="4"/>
        <v>0</v>
      </c>
      <c r="S42" s="64"/>
      <c r="T42" s="64">
        <f t="shared" si="5"/>
        <v>0</v>
      </c>
      <c r="U42" s="64"/>
      <c r="V42" s="64">
        <f t="shared" si="6"/>
        <v>0</v>
      </c>
      <c r="W42" s="64"/>
      <c r="X42" s="64">
        <f t="shared" si="7"/>
        <v>0</v>
      </c>
      <c r="Y42" s="64"/>
      <c r="Z42" s="64">
        <f t="shared" si="8"/>
        <v>0</v>
      </c>
      <c r="AA42" s="64"/>
      <c r="AB42" s="64">
        <f t="shared" si="9"/>
        <v>0</v>
      </c>
      <c r="AC42" s="64"/>
      <c r="AD42" s="64">
        <f t="shared" si="10"/>
        <v>0</v>
      </c>
      <c r="AE42" s="64"/>
      <c r="AF42" s="64">
        <f t="shared" si="11"/>
        <v>0</v>
      </c>
      <c r="AG42" s="64"/>
      <c r="AH42" s="64">
        <f t="shared" si="12"/>
        <v>0</v>
      </c>
      <c r="AI42" s="64"/>
      <c r="AJ42" s="64">
        <f t="shared" si="13"/>
        <v>0</v>
      </c>
      <c r="AK42" s="64"/>
      <c r="AL42" s="64">
        <f t="shared" si="14"/>
        <v>0</v>
      </c>
      <c r="AM42" s="68">
        <f t="shared" si="15"/>
        <v>0</v>
      </c>
      <c r="AN42" s="54">
        <f t="shared" si="15"/>
        <v>0</v>
      </c>
      <c r="AO42" s="64">
        <f t="shared" si="16"/>
        <v>0</v>
      </c>
      <c r="AP42" s="64">
        <f t="shared" si="17"/>
        <v>0</v>
      </c>
      <c r="AQ42" s="65"/>
    </row>
    <row r="43" spans="1:43" ht="21" customHeight="1" x14ac:dyDescent="0.35">
      <c r="A43" s="63"/>
      <c r="B43" s="62"/>
      <c r="C43" s="63"/>
      <c r="D43" s="64">
        <v>0</v>
      </c>
      <c r="E43" s="69"/>
      <c r="F43" s="66"/>
      <c r="G43" s="67"/>
      <c r="H43" s="64"/>
      <c r="I43" s="64">
        <v>75</v>
      </c>
      <c r="J43" s="64">
        <f t="shared" si="0"/>
        <v>0</v>
      </c>
      <c r="K43" s="96"/>
      <c r="L43" s="96">
        <f t="shared" si="1"/>
        <v>0</v>
      </c>
      <c r="M43" s="64"/>
      <c r="N43" s="64">
        <f t="shared" si="2"/>
        <v>0</v>
      </c>
      <c r="O43" s="64"/>
      <c r="P43" s="64">
        <f t="shared" si="3"/>
        <v>0</v>
      </c>
      <c r="Q43" s="64"/>
      <c r="R43" s="64">
        <f t="shared" si="4"/>
        <v>0</v>
      </c>
      <c r="S43" s="64"/>
      <c r="T43" s="64">
        <f t="shared" si="5"/>
        <v>0</v>
      </c>
      <c r="U43" s="64"/>
      <c r="V43" s="64">
        <f t="shared" si="6"/>
        <v>0</v>
      </c>
      <c r="W43" s="64"/>
      <c r="X43" s="64">
        <f t="shared" si="7"/>
        <v>0</v>
      </c>
      <c r="Y43" s="64"/>
      <c r="Z43" s="64">
        <f t="shared" si="8"/>
        <v>0</v>
      </c>
      <c r="AA43" s="64"/>
      <c r="AB43" s="64">
        <f t="shared" si="9"/>
        <v>0</v>
      </c>
      <c r="AC43" s="64"/>
      <c r="AD43" s="64">
        <f t="shared" si="10"/>
        <v>0</v>
      </c>
      <c r="AE43" s="64"/>
      <c r="AF43" s="64">
        <f t="shared" si="11"/>
        <v>0</v>
      </c>
      <c r="AG43" s="64"/>
      <c r="AH43" s="64">
        <f t="shared" si="12"/>
        <v>0</v>
      </c>
      <c r="AI43" s="64"/>
      <c r="AJ43" s="64">
        <f t="shared" si="13"/>
        <v>0</v>
      </c>
      <c r="AK43" s="64"/>
      <c r="AL43" s="64">
        <f t="shared" si="14"/>
        <v>0</v>
      </c>
      <c r="AM43" s="68">
        <f t="shared" si="15"/>
        <v>0</v>
      </c>
      <c r="AN43" s="54">
        <f t="shared" si="15"/>
        <v>0</v>
      </c>
      <c r="AO43" s="64">
        <f t="shared" si="16"/>
        <v>0</v>
      </c>
      <c r="AP43" s="64">
        <f t="shared" si="17"/>
        <v>0</v>
      </c>
      <c r="AQ43" s="65"/>
    </row>
    <row r="44" spans="1:43" ht="21" customHeight="1" x14ac:dyDescent="0.35">
      <c r="A44" s="61">
        <v>21</v>
      </c>
      <c r="B44" s="62" t="s">
        <v>246</v>
      </c>
      <c r="C44" s="63" t="s">
        <v>31</v>
      </c>
      <c r="D44" s="64"/>
      <c r="E44" s="65"/>
      <c r="F44" s="66"/>
      <c r="G44" s="67"/>
      <c r="H44" s="64"/>
      <c r="I44" s="64">
        <v>28.9</v>
      </c>
      <c r="J44" s="64">
        <f t="shared" si="0"/>
        <v>0</v>
      </c>
      <c r="K44" s="96"/>
      <c r="L44" s="96">
        <f t="shared" si="1"/>
        <v>0</v>
      </c>
      <c r="M44" s="64"/>
      <c r="N44" s="64">
        <f t="shared" si="2"/>
        <v>0</v>
      </c>
      <c r="O44" s="64"/>
      <c r="P44" s="64">
        <f t="shared" si="3"/>
        <v>0</v>
      </c>
      <c r="Q44" s="64"/>
      <c r="R44" s="64">
        <f t="shared" si="4"/>
        <v>0</v>
      </c>
      <c r="S44" s="64"/>
      <c r="T44" s="64">
        <f t="shared" si="5"/>
        <v>0</v>
      </c>
      <c r="U44" s="64"/>
      <c r="V44" s="64">
        <f t="shared" si="6"/>
        <v>0</v>
      </c>
      <c r="W44" s="64"/>
      <c r="X44" s="64">
        <f t="shared" si="7"/>
        <v>0</v>
      </c>
      <c r="Y44" s="64"/>
      <c r="Z44" s="64">
        <f t="shared" si="8"/>
        <v>0</v>
      </c>
      <c r="AA44" s="64"/>
      <c r="AB44" s="64">
        <f t="shared" si="9"/>
        <v>0</v>
      </c>
      <c r="AC44" s="64"/>
      <c r="AD44" s="64">
        <f t="shared" si="10"/>
        <v>0</v>
      </c>
      <c r="AE44" s="64"/>
      <c r="AF44" s="64">
        <f t="shared" si="11"/>
        <v>0</v>
      </c>
      <c r="AG44" s="64"/>
      <c r="AH44" s="64">
        <f t="shared" si="12"/>
        <v>0</v>
      </c>
      <c r="AI44" s="64"/>
      <c r="AJ44" s="64">
        <f t="shared" si="13"/>
        <v>0</v>
      </c>
      <c r="AK44" s="64"/>
      <c r="AL44" s="64">
        <f t="shared" si="14"/>
        <v>0</v>
      </c>
      <c r="AM44" s="68">
        <f t="shared" si="15"/>
        <v>0</v>
      </c>
      <c r="AN44" s="54">
        <f t="shared" si="15"/>
        <v>0</v>
      </c>
      <c r="AO44" s="64">
        <f t="shared" si="16"/>
        <v>0</v>
      </c>
      <c r="AP44" s="64">
        <f t="shared" si="17"/>
        <v>0</v>
      </c>
      <c r="AQ44" s="65"/>
    </row>
    <row r="45" spans="1:43" ht="21" customHeight="1" x14ac:dyDescent="0.35">
      <c r="A45" s="63"/>
      <c r="B45" s="62"/>
      <c r="C45" s="63"/>
      <c r="D45" s="64">
        <v>0</v>
      </c>
      <c r="E45" s="69"/>
      <c r="F45" s="66"/>
      <c r="G45" s="67"/>
      <c r="H45" s="64"/>
      <c r="I45" s="64">
        <v>32</v>
      </c>
      <c r="J45" s="64">
        <f t="shared" si="0"/>
        <v>0</v>
      </c>
      <c r="K45" s="96"/>
      <c r="L45" s="96">
        <f t="shared" si="1"/>
        <v>0</v>
      </c>
      <c r="M45" s="64"/>
      <c r="N45" s="64">
        <f t="shared" si="2"/>
        <v>0</v>
      </c>
      <c r="O45" s="64"/>
      <c r="P45" s="64">
        <f t="shared" si="3"/>
        <v>0</v>
      </c>
      <c r="Q45" s="64"/>
      <c r="R45" s="64">
        <f t="shared" si="4"/>
        <v>0</v>
      </c>
      <c r="S45" s="64"/>
      <c r="T45" s="64">
        <f t="shared" si="5"/>
        <v>0</v>
      </c>
      <c r="U45" s="64"/>
      <c r="V45" s="64">
        <f t="shared" si="6"/>
        <v>0</v>
      </c>
      <c r="W45" s="64"/>
      <c r="X45" s="64">
        <f t="shared" si="7"/>
        <v>0</v>
      </c>
      <c r="Y45" s="64"/>
      <c r="Z45" s="64">
        <f t="shared" si="8"/>
        <v>0</v>
      </c>
      <c r="AA45" s="64"/>
      <c r="AB45" s="64">
        <f t="shared" si="9"/>
        <v>0</v>
      </c>
      <c r="AC45" s="64"/>
      <c r="AD45" s="64">
        <f t="shared" si="10"/>
        <v>0</v>
      </c>
      <c r="AE45" s="64"/>
      <c r="AF45" s="64">
        <f t="shared" si="11"/>
        <v>0</v>
      </c>
      <c r="AG45" s="64"/>
      <c r="AH45" s="64">
        <f t="shared" si="12"/>
        <v>0</v>
      </c>
      <c r="AI45" s="64"/>
      <c r="AJ45" s="64">
        <f t="shared" si="13"/>
        <v>0</v>
      </c>
      <c r="AK45" s="64"/>
      <c r="AL45" s="64">
        <f t="shared" si="14"/>
        <v>0</v>
      </c>
      <c r="AM45" s="68">
        <f t="shared" si="15"/>
        <v>0</v>
      </c>
      <c r="AN45" s="54">
        <f t="shared" si="15"/>
        <v>0</v>
      </c>
      <c r="AO45" s="64">
        <f t="shared" si="16"/>
        <v>0</v>
      </c>
      <c r="AP45" s="64">
        <f t="shared" si="17"/>
        <v>0</v>
      </c>
      <c r="AQ45" s="65"/>
    </row>
    <row r="46" spans="1:43" ht="21" customHeight="1" x14ac:dyDescent="0.35">
      <c r="A46" s="63"/>
      <c r="B46" s="62"/>
      <c r="C46" s="63"/>
      <c r="D46" s="64">
        <v>0</v>
      </c>
      <c r="E46" s="69"/>
      <c r="F46" s="66"/>
      <c r="G46" s="67"/>
      <c r="H46" s="64"/>
      <c r="I46" s="64">
        <v>37</v>
      </c>
      <c r="J46" s="64">
        <f t="shared" si="0"/>
        <v>0</v>
      </c>
      <c r="K46" s="96"/>
      <c r="L46" s="96">
        <f t="shared" si="1"/>
        <v>0</v>
      </c>
      <c r="M46" s="64"/>
      <c r="N46" s="64">
        <f t="shared" si="2"/>
        <v>0</v>
      </c>
      <c r="O46" s="64"/>
      <c r="P46" s="64">
        <f t="shared" si="3"/>
        <v>0</v>
      </c>
      <c r="Q46" s="64"/>
      <c r="R46" s="64">
        <f t="shared" si="4"/>
        <v>0</v>
      </c>
      <c r="S46" s="64"/>
      <c r="T46" s="64">
        <f t="shared" si="5"/>
        <v>0</v>
      </c>
      <c r="U46" s="64"/>
      <c r="V46" s="64">
        <f t="shared" si="6"/>
        <v>0</v>
      </c>
      <c r="W46" s="64"/>
      <c r="X46" s="64">
        <f t="shared" si="7"/>
        <v>0</v>
      </c>
      <c r="Y46" s="64"/>
      <c r="Z46" s="64">
        <f t="shared" si="8"/>
        <v>0</v>
      </c>
      <c r="AA46" s="64"/>
      <c r="AB46" s="64">
        <f t="shared" si="9"/>
        <v>0</v>
      </c>
      <c r="AC46" s="64"/>
      <c r="AD46" s="64">
        <f t="shared" si="10"/>
        <v>0</v>
      </c>
      <c r="AE46" s="64"/>
      <c r="AF46" s="64">
        <f t="shared" si="11"/>
        <v>0</v>
      </c>
      <c r="AG46" s="64"/>
      <c r="AH46" s="64">
        <f t="shared" si="12"/>
        <v>0</v>
      </c>
      <c r="AI46" s="64"/>
      <c r="AJ46" s="64">
        <f t="shared" si="13"/>
        <v>0</v>
      </c>
      <c r="AK46" s="64"/>
      <c r="AL46" s="64">
        <f t="shared" si="14"/>
        <v>0</v>
      </c>
      <c r="AM46" s="68">
        <f t="shared" si="15"/>
        <v>0</v>
      </c>
      <c r="AN46" s="54">
        <f t="shared" si="15"/>
        <v>0</v>
      </c>
      <c r="AO46" s="64">
        <f t="shared" si="16"/>
        <v>0</v>
      </c>
      <c r="AP46" s="64">
        <f t="shared" si="17"/>
        <v>0</v>
      </c>
      <c r="AQ46" s="65"/>
    </row>
    <row r="47" spans="1:43" ht="21" customHeight="1" x14ac:dyDescent="0.35">
      <c r="A47" s="63"/>
      <c r="B47" s="62"/>
      <c r="C47" s="63"/>
      <c r="D47" s="64"/>
      <c r="E47" s="65" t="s">
        <v>248</v>
      </c>
      <c r="F47" s="66">
        <v>2409005035</v>
      </c>
      <c r="G47" s="67">
        <v>243868</v>
      </c>
      <c r="H47" s="64">
        <v>10</v>
      </c>
      <c r="I47" s="64">
        <v>33.5</v>
      </c>
      <c r="J47" s="64">
        <f t="shared" si="0"/>
        <v>10</v>
      </c>
      <c r="K47" s="96">
        <v>10</v>
      </c>
      <c r="L47" s="96">
        <f t="shared" si="1"/>
        <v>335</v>
      </c>
      <c r="M47" s="64"/>
      <c r="N47" s="64">
        <f t="shared" si="2"/>
        <v>0</v>
      </c>
      <c r="O47" s="64"/>
      <c r="P47" s="64">
        <f t="shared" si="3"/>
        <v>0</v>
      </c>
      <c r="Q47" s="64"/>
      <c r="R47" s="64">
        <f t="shared" si="4"/>
        <v>0</v>
      </c>
      <c r="S47" s="64"/>
      <c r="T47" s="64">
        <f t="shared" si="5"/>
        <v>0</v>
      </c>
      <c r="U47" s="64"/>
      <c r="V47" s="64">
        <f t="shared" si="6"/>
        <v>0</v>
      </c>
      <c r="W47" s="64"/>
      <c r="X47" s="64">
        <f t="shared" si="7"/>
        <v>0</v>
      </c>
      <c r="Y47" s="64"/>
      <c r="Z47" s="64">
        <f t="shared" si="8"/>
        <v>0</v>
      </c>
      <c r="AA47" s="64"/>
      <c r="AB47" s="64">
        <f t="shared" si="9"/>
        <v>0</v>
      </c>
      <c r="AC47" s="64"/>
      <c r="AD47" s="64">
        <f t="shared" si="10"/>
        <v>0</v>
      </c>
      <c r="AE47" s="64"/>
      <c r="AF47" s="64">
        <f t="shared" si="11"/>
        <v>0</v>
      </c>
      <c r="AG47" s="64"/>
      <c r="AH47" s="64">
        <f t="shared" si="12"/>
        <v>0</v>
      </c>
      <c r="AI47" s="64"/>
      <c r="AJ47" s="64">
        <f t="shared" si="13"/>
        <v>0</v>
      </c>
      <c r="AK47" s="64"/>
      <c r="AL47" s="64">
        <f t="shared" si="14"/>
        <v>0</v>
      </c>
      <c r="AM47" s="68">
        <f t="shared" si="15"/>
        <v>10</v>
      </c>
      <c r="AN47" s="54">
        <f t="shared" si="15"/>
        <v>335</v>
      </c>
      <c r="AO47" s="64">
        <f t="shared" si="16"/>
        <v>0</v>
      </c>
      <c r="AP47" s="64">
        <f t="shared" si="17"/>
        <v>0</v>
      </c>
      <c r="AQ47" s="65"/>
    </row>
    <row r="48" spans="1:43" ht="21" customHeight="1" x14ac:dyDescent="0.35">
      <c r="A48" s="61">
        <v>22</v>
      </c>
      <c r="B48" s="62" t="s">
        <v>247</v>
      </c>
      <c r="C48" s="63" t="s">
        <v>31</v>
      </c>
      <c r="D48" s="64"/>
      <c r="E48" s="65"/>
      <c r="F48" s="66"/>
      <c r="G48" s="67"/>
      <c r="H48" s="64"/>
      <c r="I48" s="64">
        <v>50</v>
      </c>
      <c r="J48" s="64">
        <f t="shared" si="0"/>
        <v>0</v>
      </c>
      <c r="K48" s="96"/>
      <c r="L48" s="96">
        <f t="shared" si="1"/>
        <v>0</v>
      </c>
      <c r="M48" s="64"/>
      <c r="N48" s="64">
        <f t="shared" si="2"/>
        <v>0</v>
      </c>
      <c r="O48" s="64"/>
      <c r="P48" s="64">
        <f t="shared" si="3"/>
        <v>0</v>
      </c>
      <c r="Q48" s="64"/>
      <c r="R48" s="64">
        <f t="shared" si="4"/>
        <v>0</v>
      </c>
      <c r="S48" s="64"/>
      <c r="T48" s="64">
        <f t="shared" si="5"/>
        <v>0</v>
      </c>
      <c r="U48" s="64"/>
      <c r="V48" s="64">
        <f t="shared" si="6"/>
        <v>0</v>
      </c>
      <c r="W48" s="64"/>
      <c r="X48" s="64">
        <f t="shared" si="7"/>
        <v>0</v>
      </c>
      <c r="Y48" s="64"/>
      <c r="Z48" s="64">
        <f t="shared" si="8"/>
        <v>0</v>
      </c>
      <c r="AA48" s="64"/>
      <c r="AB48" s="64">
        <f t="shared" si="9"/>
        <v>0</v>
      </c>
      <c r="AC48" s="64"/>
      <c r="AD48" s="64">
        <f t="shared" si="10"/>
        <v>0</v>
      </c>
      <c r="AE48" s="64"/>
      <c r="AF48" s="64">
        <f t="shared" si="11"/>
        <v>0</v>
      </c>
      <c r="AG48" s="64"/>
      <c r="AH48" s="64">
        <f t="shared" si="12"/>
        <v>0</v>
      </c>
      <c r="AI48" s="64"/>
      <c r="AJ48" s="64">
        <f t="shared" si="13"/>
        <v>0</v>
      </c>
      <c r="AK48" s="64"/>
      <c r="AL48" s="64">
        <f t="shared" si="14"/>
        <v>0</v>
      </c>
      <c r="AM48" s="68">
        <f t="shared" si="15"/>
        <v>0</v>
      </c>
      <c r="AN48" s="54">
        <f t="shared" si="15"/>
        <v>0</v>
      </c>
      <c r="AO48" s="64">
        <f t="shared" si="16"/>
        <v>0</v>
      </c>
      <c r="AP48" s="64">
        <f t="shared" si="17"/>
        <v>0</v>
      </c>
      <c r="AQ48" s="65"/>
    </row>
    <row r="49" spans="1:43" ht="21" customHeight="1" x14ac:dyDescent="0.35">
      <c r="A49" s="63"/>
      <c r="B49" s="62"/>
      <c r="C49" s="63"/>
      <c r="D49" s="64">
        <v>0</v>
      </c>
      <c r="E49" s="69"/>
      <c r="F49" s="66"/>
      <c r="G49" s="67"/>
      <c r="H49" s="64"/>
      <c r="I49" s="64">
        <v>66.17</v>
      </c>
      <c r="J49" s="64">
        <f t="shared" si="0"/>
        <v>0</v>
      </c>
      <c r="K49" s="96"/>
      <c r="L49" s="96">
        <f t="shared" si="1"/>
        <v>0</v>
      </c>
      <c r="M49" s="64"/>
      <c r="N49" s="64">
        <f t="shared" si="2"/>
        <v>0</v>
      </c>
      <c r="O49" s="64"/>
      <c r="P49" s="64">
        <f t="shared" si="3"/>
        <v>0</v>
      </c>
      <c r="Q49" s="64"/>
      <c r="R49" s="64">
        <f t="shared" si="4"/>
        <v>0</v>
      </c>
      <c r="S49" s="64"/>
      <c r="T49" s="64">
        <f t="shared" si="5"/>
        <v>0</v>
      </c>
      <c r="U49" s="64"/>
      <c r="V49" s="64">
        <f t="shared" si="6"/>
        <v>0</v>
      </c>
      <c r="W49" s="64"/>
      <c r="X49" s="64">
        <f t="shared" si="7"/>
        <v>0</v>
      </c>
      <c r="Y49" s="64"/>
      <c r="Z49" s="64">
        <f t="shared" si="8"/>
        <v>0</v>
      </c>
      <c r="AA49" s="64"/>
      <c r="AB49" s="64">
        <f t="shared" si="9"/>
        <v>0</v>
      </c>
      <c r="AC49" s="64"/>
      <c r="AD49" s="64">
        <f t="shared" si="10"/>
        <v>0</v>
      </c>
      <c r="AE49" s="64"/>
      <c r="AF49" s="64">
        <f t="shared" si="11"/>
        <v>0</v>
      </c>
      <c r="AG49" s="64"/>
      <c r="AH49" s="64">
        <f t="shared" si="12"/>
        <v>0</v>
      </c>
      <c r="AI49" s="64"/>
      <c r="AJ49" s="64">
        <f t="shared" si="13"/>
        <v>0</v>
      </c>
      <c r="AK49" s="64"/>
      <c r="AL49" s="64">
        <f t="shared" si="14"/>
        <v>0</v>
      </c>
      <c r="AM49" s="68">
        <f t="shared" si="15"/>
        <v>0</v>
      </c>
      <c r="AN49" s="54">
        <f t="shared" si="15"/>
        <v>0</v>
      </c>
      <c r="AO49" s="64">
        <f t="shared" si="16"/>
        <v>0</v>
      </c>
      <c r="AP49" s="64">
        <f t="shared" si="17"/>
        <v>0</v>
      </c>
      <c r="AQ49" s="65"/>
    </row>
    <row r="50" spans="1:43" ht="21" customHeight="1" x14ac:dyDescent="0.35">
      <c r="A50" s="63"/>
      <c r="B50" s="62"/>
      <c r="C50" s="63"/>
      <c r="D50" s="64"/>
      <c r="E50" s="65" t="s">
        <v>248</v>
      </c>
      <c r="F50" s="66">
        <v>2409005035</v>
      </c>
      <c r="G50" s="67">
        <v>243868</v>
      </c>
      <c r="H50" s="64">
        <v>10</v>
      </c>
      <c r="I50" s="64">
        <v>53</v>
      </c>
      <c r="J50" s="64">
        <f t="shared" si="0"/>
        <v>10</v>
      </c>
      <c r="K50" s="96">
        <v>10</v>
      </c>
      <c r="L50" s="96">
        <f t="shared" si="1"/>
        <v>530</v>
      </c>
      <c r="M50" s="64"/>
      <c r="N50" s="64">
        <f t="shared" si="2"/>
        <v>0</v>
      </c>
      <c r="O50" s="64"/>
      <c r="P50" s="64">
        <f t="shared" si="3"/>
        <v>0</v>
      </c>
      <c r="Q50" s="64"/>
      <c r="R50" s="64">
        <f t="shared" si="4"/>
        <v>0</v>
      </c>
      <c r="S50" s="64"/>
      <c r="T50" s="64">
        <f t="shared" si="5"/>
        <v>0</v>
      </c>
      <c r="U50" s="64"/>
      <c r="V50" s="64">
        <f t="shared" si="6"/>
        <v>0</v>
      </c>
      <c r="W50" s="64"/>
      <c r="X50" s="64">
        <f t="shared" si="7"/>
        <v>0</v>
      </c>
      <c r="Y50" s="64"/>
      <c r="Z50" s="64">
        <f t="shared" si="8"/>
        <v>0</v>
      </c>
      <c r="AA50" s="64"/>
      <c r="AB50" s="64">
        <f t="shared" si="9"/>
        <v>0</v>
      </c>
      <c r="AC50" s="64"/>
      <c r="AD50" s="64">
        <f t="shared" si="10"/>
        <v>0</v>
      </c>
      <c r="AE50" s="64"/>
      <c r="AF50" s="64">
        <f t="shared" si="11"/>
        <v>0</v>
      </c>
      <c r="AG50" s="64"/>
      <c r="AH50" s="64">
        <f t="shared" si="12"/>
        <v>0</v>
      </c>
      <c r="AI50" s="64"/>
      <c r="AJ50" s="64">
        <f t="shared" si="13"/>
        <v>0</v>
      </c>
      <c r="AK50" s="64"/>
      <c r="AL50" s="64">
        <f t="shared" si="14"/>
        <v>0</v>
      </c>
      <c r="AM50" s="68">
        <f t="shared" si="15"/>
        <v>10</v>
      </c>
      <c r="AN50" s="54">
        <f t="shared" si="15"/>
        <v>530</v>
      </c>
      <c r="AO50" s="64">
        <f t="shared" si="16"/>
        <v>0</v>
      </c>
      <c r="AP50" s="64">
        <f t="shared" si="17"/>
        <v>0</v>
      </c>
      <c r="AQ50" s="65"/>
    </row>
    <row r="51" spans="1:43" ht="21" customHeight="1" x14ac:dyDescent="0.35">
      <c r="A51" s="61">
        <v>23</v>
      </c>
      <c r="B51" s="62" t="s">
        <v>249</v>
      </c>
      <c r="C51" s="63" t="s">
        <v>31</v>
      </c>
      <c r="D51" s="64"/>
      <c r="E51" s="65"/>
      <c r="F51" s="66"/>
      <c r="G51" s="67"/>
      <c r="H51" s="64"/>
      <c r="I51" s="64">
        <v>379</v>
      </c>
      <c r="J51" s="64">
        <f t="shared" si="0"/>
        <v>0</v>
      </c>
      <c r="K51" s="96"/>
      <c r="L51" s="96">
        <f t="shared" si="1"/>
        <v>0</v>
      </c>
      <c r="M51" s="64"/>
      <c r="N51" s="64">
        <f t="shared" si="2"/>
        <v>0</v>
      </c>
      <c r="O51" s="64"/>
      <c r="P51" s="64">
        <f t="shared" si="3"/>
        <v>0</v>
      </c>
      <c r="Q51" s="64"/>
      <c r="R51" s="64">
        <f t="shared" si="4"/>
        <v>0</v>
      </c>
      <c r="S51" s="64"/>
      <c r="T51" s="64">
        <f t="shared" si="5"/>
        <v>0</v>
      </c>
      <c r="U51" s="64"/>
      <c r="V51" s="64">
        <f t="shared" si="6"/>
        <v>0</v>
      </c>
      <c r="W51" s="64"/>
      <c r="X51" s="64">
        <f t="shared" si="7"/>
        <v>0</v>
      </c>
      <c r="Y51" s="64"/>
      <c r="Z51" s="64">
        <f t="shared" si="8"/>
        <v>0</v>
      </c>
      <c r="AA51" s="64"/>
      <c r="AB51" s="64">
        <f t="shared" si="9"/>
        <v>0</v>
      </c>
      <c r="AC51" s="64"/>
      <c r="AD51" s="64">
        <f t="shared" si="10"/>
        <v>0</v>
      </c>
      <c r="AE51" s="64"/>
      <c r="AF51" s="64">
        <f t="shared" si="11"/>
        <v>0</v>
      </c>
      <c r="AG51" s="64"/>
      <c r="AH51" s="64">
        <f t="shared" si="12"/>
        <v>0</v>
      </c>
      <c r="AI51" s="64"/>
      <c r="AJ51" s="64">
        <f t="shared" si="13"/>
        <v>0</v>
      </c>
      <c r="AK51" s="64"/>
      <c r="AL51" s="64">
        <f t="shared" si="14"/>
        <v>0</v>
      </c>
      <c r="AM51" s="68">
        <f t="shared" si="15"/>
        <v>0</v>
      </c>
      <c r="AN51" s="54">
        <f t="shared" si="15"/>
        <v>0</v>
      </c>
      <c r="AO51" s="64">
        <f t="shared" si="16"/>
        <v>0</v>
      </c>
      <c r="AP51" s="64">
        <f t="shared" si="17"/>
        <v>0</v>
      </c>
      <c r="AQ51" s="65"/>
    </row>
    <row r="52" spans="1:43" ht="21" customHeight="1" x14ac:dyDescent="0.35">
      <c r="A52" s="63"/>
      <c r="B52" s="62"/>
      <c r="C52" s="63"/>
      <c r="D52" s="64">
        <v>0</v>
      </c>
      <c r="E52" s="65"/>
      <c r="F52" s="66"/>
      <c r="G52" s="67"/>
      <c r="H52" s="64"/>
      <c r="I52" s="64">
        <v>235</v>
      </c>
      <c r="J52" s="64">
        <f t="shared" si="0"/>
        <v>0</v>
      </c>
      <c r="K52" s="96"/>
      <c r="L52" s="96">
        <f t="shared" si="1"/>
        <v>0</v>
      </c>
      <c r="M52" s="64"/>
      <c r="N52" s="64">
        <f t="shared" si="2"/>
        <v>0</v>
      </c>
      <c r="O52" s="64"/>
      <c r="P52" s="64">
        <f t="shared" si="3"/>
        <v>0</v>
      </c>
      <c r="Q52" s="64"/>
      <c r="R52" s="64">
        <f t="shared" si="4"/>
        <v>0</v>
      </c>
      <c r="S52" s="64"/>
      <c r="T52" s="64">
        <f t="shared" si="5"/>
        <v>0</v>
      </c>
      <c r="U52" s="64"/>
      <c r="V52" s="64">
        <f t="shared" si="6"/>
        <v>0</v>
      </c>
      <c r="W52" s="64"/>
      <c r="X52" s="64">
        <f t="shared" si="7"/>
        <v>0</v>
      </c>
      <c r="Y52" s="64"/>
      <c r="Z52" s="64">
        <f t="shared" si="8"/>
        <v>0</v>
      </c>
      <c r="AA52" s="64"/>
      <c r="AB52" s="64">
        <f t="shared" si="9"/>
        <v>0</v>
      </c>
      <c r="AC52" s="64"/>
      <c r="AD52" s="64">
        <f t="shared" si="10"/>
        <v>0</v>
      </c>
      <c r="AE52" s="64"/>
      <c r="AF52" s="64">
        <f t="shared" si="11"/>
        <v>0</v>
      </c>
      <c r="AG52" s="64"/>
      <c r="AH52" s="64">
        <f t="shared" si="12"/>
        <v>0</v>
      </c>
      <c r="AI52" s="64"/>
      <c r="AJ52" s="64">
        <f t="shared" si="13"/>
        <v>0</v>
      </c>
      <c r="AK52" s="64"/>
      <c r="AL52" s="64">
        <f t="shared" si="14"/>
        <v>0</v>
      </c>
      <c r="AM52" s="68">
        <f t="shared" si="15"/>
        <v>0</v>
      </c>
      <c r="AN52" s="54">
        <f t="shared" si="15"/>
        <v>0</v>
      </c>
      <c r="AO52" s="64">
        <f t="shared" si="16"/>
        <v>0</v>
      </c>
      <c r="AP52" s="64">
        <f t="shared" si="17"/>
        <v>0</v>
      </c>
      <c r="AQ52" s="65"/>
    </row>
    <row r="53" spans="1:43" ht="21" customHeight="1" x14ac:dyDescent="0.35">
      <c r="A53" s="63"/>
      <c r="B53" s="62"/>
      <c r="C53" s="63"/>
      <c r="D53" s="64"/>
      <c r="E53" s="65" t="s">
        <v>248</v>
      </c>
      <c r="F53" s="66">
        <v>2409005035</v>
      </c>
      <c r="G53" s="67">
        <v>243868</v>
      </c>
      <c r="H53" s="64">
        <v>5</v>
      </c>
      <c r="I53" s="64">
        <v>289</v>
      </c>
      <c r="J53" s="64">
        <f t="shared" si="0"/>
        <v>5</v>
      </c>
      <c r="K53" s="96">
        <v>5</v>
      </c>
      <c r="L53" s="96">
        <f t="shared" si="1"/>
        <v>1445</v>
      </c>
      <c r="M53" s="64"/>
      <c r="N53" s="64">
        <f t="shared" si="2"/>
        <v>0</v>
      </c>
      <c r="O53" s="64"/>
      <c r="P53" s="64">
        <f t="shared" si="3"/>
        <v>0</v>
      </c>
      <c r="Q53" s="64"/>
      <c r="R53" s="64">
        <f t="shared" si="4"/>
        <v>0</v>
      </c>
      <c r="S53" s="64"/>
      <c r="T53" s="64">
        <f t="shared" si="5"/>
        <v>0</v>
      </c>
      <c r="U53" s="64"/>
      <c r="V53" s="64">
        <f t="shared" si="6"/>
        <v>0</v>
      </c>
      <c r="W53" s="64"/>
      <c r="X53" s="64">
        <f t="shared" si="7"/>
        <v>0</v>
      </c>
      <c r="Y53" s="64"/>
      <c r="Z53" s="64">
        <f t="shared" si="8"/>
        <v>0</v>
      </c>
      <c r="AA53" s="64"/>
      <c r="AB53" s="64">
        <f t="shared" si="9"/>
        <v>0</v>
      </c>
      <c r="AC53" s="64"/>
      <c r="AD53" s="64">
        <f t="shared" si="10"/>
        <v>0</v>
      </c>
      <c r="AE53" s="64"/>
      <c r="AF53" s="64">
        <f t="shared" si="11"/>
        <v>0</v>
      </c>
      <c r="AG53" s="64"/>
      <c r="AH53" s="64">
        <f t="shared" si="12"/>
        <v>0</v>
      </c>
      <c r="AI53" s="64"/>
      <c r="AJ53" s="64">
        <f t="shared" si="13"/>
        <v>0</v>
      </c>
      <c r="AK53" s="64"/>
      <c r="AL53" s="64">
        <f t="shared" si="14"/>
        <v>0</v>
      </c>
      <c r="AM53" s="68">
        <f t="shared" si="15"/>
        <v>5</v>
      </c>
      <c r="AN53" s="54">
        <f t="shared" si="15"/>
        <v>1445</v>
      </c>
      <c r="AO53" s="64">
        <f t="shared" si="16"/>
        <v>0</v>
      </c>
      <c r="AP53" s="64">
        <f t="shared" si="17"/>
        <v>0</v>
      </c>
      <c r="AQ53" s="65"/>
    </row>
    <row r="54" spans="1:43" ht="21" customHeight="1" x14ac:dyDescent="0.35">
      <c r="A54" s="61">
        <v>24</v>
      </c>
      <c r="B54" s="62" t="s">
        <v>250</v>
      </c>
      <c r="C54" s="63" t="s">
        <v>52</v>
      </c>
      <c r="D54" s="64"/>
      <c r="E54" s="65" t="s">
        <v>248</v>
      </c>
      <c r="F54" s="66">
        <v>2409005035</v>
      </c>
      <c r="G54" s="67">
        <v>243868</v>
      </c>
      <c r="H54" s="64">
        <v>8</v>
      </c>
      <c r="I54" s="64">
        <v>186</v>
      </c>
      <c r="J54" s="64">
        <f t="shared" si="0"/>
        <v>8</v>
      </c>
      <c r="K54" s="96">
        <v>8</v>
      </c>
      <c r="L54" s="96">
        <f t="shared" si="1"/>
        <v>1488</v>
      </c>
      <c r="M54" s="64"/>
      <c r="N54" s="64">
        <f t="shared" si="2"/>
        <v>0</v>
      </c>
      <c r="O54" s="64"/>
      <c r="P54" s="64">
        <f t="shared" si="3"/>
        <v>0</v>
      </c>
      <c r="Q54" s="64"/>
      <c r="R54" s="64">
        <f t="shared" si="4"/>
        <v>0</v>
      </c>
      <c r="S54" s="64"/>
      <c r="T54" s="64">
        <f t="shared" si="5"/>
        <v>0</v>
      </c>
      <c r="U54" s="64"/>
      <c r="V54" s="64">
        <f t="shared" si="6"/>
        <v>0</v>
      </c>
      <c r="W54" s="64"/>
      <c r="X54" s="64">
        <f t="shared" si="7"/>
        <v>0</v>
      </c>
      <c r="Y54" s="64"/>
      <c r="Z54" s="64">
        <f t="shared" si="8"/>
        <v>0</v>
      </c>
      <c r="AA54" s="64"/>
      <c r="AB54" s="64">
        <f t="shared" si="9"/>
        <v>0</v>
      </c>
      <c r="AC54" s="64"/>
      <c r="AD54" s="64">
        <f t="shared" si="10"/>
        <v>0</v>
      </c>
      <c r="AE54" s="64"/>
      <c r="AF54" s="64">
        <f t="shared" si="11"/>
        <v>0</v>
      </c>
      <c r="AG54" s="64"/>
      <c r="AH54" s="64">
        <f t="shared" si="12"/>
        <v>0</v>
      </c>
      <c r="AI54" s="64"/>
      <c r="AJ54" s="64">
        <f t="shared" si="13"/>
        <v>0</v>
      </c>
      <c r="AK54" s="64"/>
      <c r="AL54" s="64">
        <f t="shared" si="14"/>
        <v>0</v>
      </c>
      <c r="AM54" s="68">
        <f t="shared" si="15"/>
        <v>8</v>
      </c>
      <c r="AN54" s="54">
        <f t="shared" si="15"/>
        <v>1488</v>
      </c>
      <c r="AO54" s="64">
        <f t="shared" si="16"/>
        <v>0</v>
      </c>
      <c r="AP54" s="64">
        <f t="shared" si="17"/>
        <v>0</v>
      </c>
      <c r="AQ54" s="65"/>
    </row>
    <row r="55" spans="1:43" ht="21" customHeight="1" x14ac:dyDescent="0.35">
      <c r="A55" s="63"/>
      <c r="B55" s="62"/>
      <c r="C55" s="63"/>
      <c r="D55" s="64">
        <v>0</v>
      </c>
      <c r="E55" s="65" t="s">
        <v>320</v>
      </c>
      <c r="F55" s="66">
        <v>106091503370</v>
      </c>
      <c r="G55" s="67">
        <v>243868</v>
      </c>
      <c r="H55" s="64">
        <v>16</v>
      </c>
      <c r="I55" s="64">
        <v>125</v>
      </c>
      <c r="J55" s="64">
        <f t="shared" si="0"/>
        <v>16</v>
      </c>
      <c r="K55" s="96">
        <v>16</v>
      </c>
      <c r="L55" s="96">
        <f t="shared" si="1"/>
        <v>2000</v>
      </c>
      <c r="M55" s="64"/>
      <c r="N55" s="64">
        <f t="shared" si="2"/>
        <v>0</v>
      </c>
      <c r="O55" s="64"/>
      <c r="P55" s="64">
        <f t="shared" si="3"/>
        <v>0</v>
      </c>
      <c r="Q55" s="64"/>
      <c r="R55" s="64">
        <f t="shared" si="4"/>
        <v>0</v>
      </c>
      <c r="S55" s="64"/>
      <c r="T55" s="64">
        <f t="shared" si="5"/>
        <v>0</v>
      </c>
      <c r="U55" s="64"/>
      <c r="V55" s="64">
        <f t="shared" si="6"/>
        <v>0</v>
      </c>
      <c r="W55" s="64"/>
      <c r="X55" s="64">
        <f t="shared" si="7"/>
        <v>0</v>
      </c>
      <c r="Y55" s="64"/>
      <c r="Z55" s="64">
        <f t="shared" si="8"/>
        <v>0</v>
      </c>
      <c r="AA55" s="64"/>
      <c r="AB55" s="64">
        <f t="shared" si="9"/>
        <v>0</v>
      </c>
      <c r="AC55" s="64"/>
      <c r="AD55" s="64">
        <f t="shared" si="10"/>
        <v>0</v>
      </c>
      <c r="AE55" s="64"/>
      <c r="AF55" s="64">
        <f t="shared" si="11"/>
        <v>0</v>
      </c>
      <c r="AG55" s="64"/>
      <c r="AH55" s="64">
        <f t="shared" si="12"/>
        <v>0</v>
      </c>
      <c r="AI55" s="64"/>
      <c r="AJ55" s="64">
        <f t="shared" si="13"/>
        <v>0</v>
      </c>
      <c r="AK55" s="64"/>
      <c r="AL55" s="64">
        <f t="shared" si="14"/>
        <v>0</v>
      </c>
      <c r="AM55" s="68">
        <f t="shared" si="15"/>
        <v>16</v>
      </c>
      <c r="AN55" s="54">
        <f t="shared" si="15"/>
        <v>2000</v>
      </c>
      <c r="AO55" s="64">
        <f t="shared" si="16"/>
        <v>0</v>
      </c>
      <c r="AP55" s="64">
        <f t="shared" si="17"/>
        <v>0</v>
      </c>
      <c r="AQ55" s="65"/>
    </row>
    <row r="56" spans="1:43" ht="21" customHeight="1" x14ac:dyDescent="0.35">
      <c r="A56" s="61">
        <v>25</v>
      </c>
      <c r="B56" s="62" t="s">
        <v>251</v>
      </c>
      <c r="C56" s="63" t="s">
        <v>31</v>
      </c>
      <c r="D56" s="64"/>
      <c r="E56" s="65"/>
      <c r="F56" s="66"/>
      <c r="G56" s="67"/>
      <c r="H56" s="64"/>
      <c r="I56" s="64">
        <v>32</v>
      </c>
      <c r="J56" s="64">
        <f t="shared" si="0"/>
        <v>0</v>
      </c>
      <c r="K56" s="96"/>
      <c r="L56" s="96">
        <f t="shared" si="1"/>
        <v>0</v>
      </c>
      <c r="M56" s="64"/>
      <c r="N56" s="64">
        <f t="shared" si="2"/>
        <v>0</v>
      </c>
      <c r="O56" s="64"/>
      <c r="P56" s="64">
        <f t="shared" si="3"/>
        <v>0</v>
      </c>
      <c r="Q56" s="64"/>
      <c r="R56" s="64">
        <f t="shared" si="4"/>
        <v>0</v>
      </c>
      <c r="S56" s="64"/>
      <c r="T56" s="64">
        <f t="shared" si="5"/>
        <v>0</v>
      </c>
      <c r="U56" s="64"/>
      <c r="V56" s="64">
        <f t="shared" si="6"/>
        <v>0</v>
      </c>
      <c r="W56" s="64"/>
      <c r="X56" s="64">
        <f t="shared" si="7"/>
        <v>0</v>
      </c>
      <c r="Y56" s="64"/>
      <c r="Z56" s="64">
        <f t="shared" si="8"/>
        <v>0</v>
      </c>
      <c r="AA56" s="64"/>
      <c r="AB56" s="64">
        <f t="shared" si="9"/>
        <v>0</v>
      </c>
      <c r="AC56" s="64"/>
      <c r="AD56" s="64">
        <f t="shared" si="10"/>
        <v>0</v>
      </c>
      <c r="AE56" s="64"/>
      <c r="AF56" s="64">
        <f t="shared" si="11"/>
        <v>0</v>
      </c>
      <c r="AG56" s="64"/>
      <c r="AH56" s="64">
        <f t="shared" si="12"/>
        <v>0</v>
      </c>
      <c r="AI56" s="64"/>
      <c r="AJ56" s="64">
        <f t="shared" si="13"/>
        <v>0</v>
      </c>
      <c r="AK56" s="64"/>
      <c r="AL56" s="64">
        <f t="shared" si="14"/>
        <v>0</v>
      </c>
      <c r="AM56" s="68">
        <f t="shared" si="15"/>
        <v>0</v>
      </c>
      <c r="AN56" s="54">
        <f t="shared" si="15"/>
        <v>0</v>
      </c>
      <c r="AO56" s="64">
        <f t="shared" si="16"/>
        <v>0</v>
      </c>
      <c r="AP56" s="64">
        <f t="shared" si="17"/>
        <v>0</v>
      </c>
      <c r="AQ56" s="65"/>
    </row>
    <row r="57" spans="1:43" ht="21" customHeight="1" x14ac:dyDescent="0.35">
      <c r="A57" s="63"/>
      <c r="B57" s="62"/>
      <c r="C57" s="63"/>
      <c r="D57" s="64">
        <v>0</v>
      </c>
      <c r="E57" s="69"/>
      <c r="F57" s="66"/>
      <c r="G57" s="67"/>
      <c r="H57" s="64"/>
      <c r="I57" s="64">
        <v>63.33</v>
      </c>
      <c r="J57" s="64">
        <f t="shared" si="0"/>
        <v>0</v>
      </c>
      <c r="K57" s="96"/>
      <c r="L57" s="96">
        <f t="shared" si="1"/>
        <v>0</v>
      </c>
      <c r="M57" s="64"/>
      <c r="N57" s="64">
        <f t="shared" si="2"/>
        <v>0</v>
      </c>
      <c r="O57" s="64"/>
      <c r="P57" s="64">
        <f t="shared" si="3"/>
        <v>0</v>
      </c>
      <c r="Q57" s="64"/>
      <c r="R57" s="64">
        <f t="shared" si="4"/>
        <v>0</v>
      </c>
      <c r="S57" s="64"/>
      <c r="T57" s="64">
        <f t="shared" si="5"/>
        <v>0</v>
      </c>
      <c r="U57" s="64"/>
      <c r="V57" s="64">
        <f t="shared" si="6"/>
        <v>0</v>
      </c>
      <c r="W57" s="64"/>
      <c r="X57" s="64">
        <f t="shared" si="7"/>
        <v>0</v>
      </c>
      <c r="Y57" s="64"/>
      <c r="Z57" s="64">
        <f t="shared" si="8"/>
        <v>0</v>
      </c>
      <c r="AA57" s="64"/>
      <c r="AB57" s="64">
        <f t="shared" si="9"/>
        <v>0</v>
      </c>
      <c r="AC57" s="64"/>
      <c r="AD57" s="64">
        <f t="shared" si="10"/>
        <v>0</v>
      </c>
      <c r="AE57" s="64"/>
      <c r="AF57" s="64">
        <f t="shared" si="11"/>
        <v>0</v>
      </c>
      <c r="AG57" s="64"/>
      <c r="AH57" s="64">
        <f t="shared" si="12"/>
        <v>0</v>
      </c>
      <c r="AI57" s="64"/>
      <c r="AJ57" s="64">
        <f t="shared" si="13"/>
        <v>0</v>
      </c>
      <c r="AK57" s="64"/>
      <c r="AL57" s="64">
        <f t="shared" si="14"/>
        <v>0</v>
      </c>
      <c r="AM57" s="68">
        <f t="shared" si="15"/>
        <v>0</v>
      </c>
      <c r="AN57" s="54">
        <f t="shared" si="15"/>
        <v>0</v>
      </c>
      <c r="AO57" s="64">
        <f t="shared" si="16"/>
        <v>0</v>
      </c>
      <c r="AP57" s="64">
        <f t="shared" si="17"/>
        <v>0</v>
      </c>
      <c r="AQ57" s="65"/>
    </row>
    <row r="58" spans="1:43" ht="21" customHeight="1" x14ac:dyDescent="0.35">
      <c r="A58" s="63"/>
      <c r="B58" s="62"/>
      <c r="C58" s="63"/>
      <c r="D58" s="64"/>
      <c r="E58" s="65" t="s">
        <v>248</v>
      </c>
      <c r="F58" s="66">
        <v>2409005035</v>
      </c>
      <c r="G58" s="67">
        <v>243868</v>
      </c>
      <c r="H58" s="64">
        <v>60</v>
      </c>
      <c r="I58" s="64">
        <v>32</v>
      </c>
      <c r="J58" s="64">
        <f t="shared" si="0"/>
        <v>60</v>
      </c>
      <c r="K58" s="96">
        <v>60</v>
      </c>
      <c r="L58" s="96">
        <f t="shared" si="1"/>
        <v>1920</v>
      </c>
      <c r="M58" s="64"/>
      <c r="N58" s="64">
        <f t="shared" si="2"/>
        <v>0</v>
      </c>
      <c r="O58" s="64"/>
      <c r="P58" s="64">
        <f t="shared" si="3"/>
        <v>0</v>
      </c>
      <c r="Q58" s="64"/>
      <c r="R58" s="64">
        <f t="shared" si="4"/>
        <v>0</v>
      </c>
      <c r="S58" s="64"/>
      <c r="T58" s="64">
        <f t="shared" si="5"/>
        <v>0</v>
      </c>
      <c r="U58" s="64"/>
      <c r="V58" s="64">
        <f t="shared" si="6"/>
        <v>0</v>
      </c>
      <c r="W58" s="64"/>
      <c r="X58" s="64">
        <f t="shared" si="7"/>
        <v>0</v>
      </c>
      <c r="Y58" s="64"/>
      <c r="Z58" s="64">
        <f t="shared" si="8"/>
        <v>0</v>
      </c>
      <c r="AA58" s="64"/>
      <c r="AB58" s="64">
        <f t="shared" si="9"/>
        <v>0</v>
      </c>
      <c r="AC58" s="64"/>
      <c r="AD58" s="64">
        <f t="shared" si="10"/>
        <v>0</v>
      </c>
      <c r="AE58" s="64"/>
      <c r="AF58" s="64">
        <f t="shared" si="11"/>
        <v>0</v>
      </c>
      <c r="AG58" s="64"/>
      <c r="AH58" s="64">
        <f t="shared" si="12"/>
        <v>0</v>
      </c>
      <c r="AI58" s="64"/>
      <c r="AJ58" s="64">
        <f t="shared" si="13"/>
        <v>0</v>
      </c>
      <c r="AK58" s="64"/>
      <c r="AL58" s="64">
        <f t="shared" si="14"/>
        <v>0</v>
      </c>
      <c r="AM58" s="68">
        <f t="shared" si="15"/>
        <v>60</v>
      </c>
      <c r="AN58" s="54">
        <f t="shared" si="15"/>
        <v>1920</v>
      </c>
      <c r="AO58" s="64">
        <f t="shared" si="16"/>
        <v>0</v>
      </c>
      <c r="AP58" s="64">
        <f t="shared" si="17"/>
        <v>0</v>
      </c>
      <c r="AQ58" s="65"/>
    </row>
    <row r="59" spans="1:43" ht="21" customHeight="1" x14ac:dyDescent="0.35">
      <c r="A59" s="61">
        <v>26</v>
      </c>
      <c r="B59" s="62" t="s">
        <v>252</v>
      </c>
      <c r="C59" s="63" t="s">
        <v>31</v>
      </c>
      <c r="D59" s="64"/>
      <c r="E59" s="65"/>
      <c r="F59" s="66"/>
      <c r="G59" s="67"/>
      <c r="H59" s="64"/>
      <c r="I59" s="64">
        <v>37</v>
      </c>
      <c r="J59" s="64">
        <f t="shared" si="0"/>
        <v>0</v>
      </c>
      <c r="K59" s="96"/>
      <c r="L59" s="96">
        <f t="shared" si="1"/>
        <v>0</v>
      </c>
      <c r="M59" s="64"/>
      <c r="N59" s="64">
        <f t="shared" si="2"/>
        <v>0</v>
      </c>
      <c r="O59" s="64"/>
      <c r="P59" s="64">
        <f t="shared" si="3"/>
        <v>0</v>
      </c>
      <c r="Q59" s="64"/>
      <c r="R59" s="64">
        <f t="shared" si="4"/>
        <v>0</v>
      </c>
      <c r="S59" s="64"/>
      <c r="T59" s="64">
        <f t="shared" si="5"/>
        <v>0</v>
      </c>
      <c r="U59" s="64"/>
      <c r="V59" s="64">
        <f t="shared" si="6"/>
        <v>0</v>
      </c>
      <c r="W59" s="64"/>
      <c r="X59" s="64">
        <f t="shared" si="7"/>
        <v>0</v>
      </c>
      <c r="Y59" s="64"/>
      <c r="Z59" s="64">
        <f t="shared" si="8"/>
        <v>0</v>
      </c>
      <c r="AA59" s="64"/>
      <c r="AB59" s="64">
        <f t="shared" si="9"/>
        <v>0</v>
      </c>
      <c r="AC59" s="64"/>
      <c r="AD59" s="64">
        <f t="shared" si="10"/>
        <v>0</v>
      </c>
      <c r="AE59" s="64"/>
      <c r="AF59" s="64">
        <f t="shared" si="11"/>
        <v>0</v>
      </c>
      <c r="AG59" s="64"/>
      <c r="AH59" s="64">
        <f t="shared" si="12"/>
        <v>0</v>
      </c>
      <c r="AI59" s="64"/>
      <c r="AJ59" s="64">
        <f t="shared" si="13"/>
        <v>0</v>
      </c>
      <c r="AK59" s="64"/>
      <c r="AL59" s="64">
        <f t="shared" si="14"/>
        <v>0</v>
      </c>
      <c r="AM59" s="68">
        <f t="shared" si="15"/>
        <v>0</v>
      </c>
      <c r="AN59" s="54">
        <f t="shared" si="15"/>
        <v>0</v>
      </c>
      <c r="AO59" s="64">
        <f t="shared" si="16"/>
        <v>0</v>
      </c>
      <c r="AP59" s="64">
        <f t="shared" si="17"/>
        <v>0</v>
      </c>
      <c r="AQ59" s="65"/>
    </row>
    <row r="60" spans="1:43" ht="21" customHeight="1" x14ac:dyDescent="0.35">
      <c r="A60" s="63"/>
      <c r="B60" s="62"/>
      <c r="C60" s="63"/>
      <c r="D60" s="64">
        <v>0</v>
      </c>
      <c r="E60" s="69"/>
      <c r="F60" s="66"/>
      <c r="G60" s="67"/>
      <c r="H60" s="64"/>
      <c r="I60" s="64">
        <v>39</v>
      </c>
      <c r="J60" s="64">
        <f t="shared" si="0"/>
        <v>0</v>
      </c>
      <c r="K60" s="96"/>
      <c r="L60" s="96">
        <f t="shared" si="1"/>
        <v>0</v>
      </c>
      <c r="M60" s="64"/>
      <c r="N60" s="64">
        <f t="shared" si="2"/>
        <v>0</v>
      </c>
      <c r="O60" s="64"/>
      <c r="P60" s="64">
        <f t="shared" si="3"/>
        <v>0</v>
      </c>
      <c r="Q60" s="64"/>
      <c r="R60" s="64">
        <f t="shared" si="4"/>
        <v>0</v>
      </c>
      <c r="S60" s="64"/>
      <c r="T60" s="64">
        <f t="shared" si="5"/>
        <v>0</v>
      </c>
      <c r="U60" s="64"/>
      <c r="V60" s="64">
        <f t="shared" si="6"/>
        <v>0</v>
      </c>
      <c r="W60" s="64"/>
      <c r="X60" s="64">
        <f t="shared" si="7"/>
        <v>0</v>
      </c>
      <c r="Y60" s="64"/>
      <c r="Z60" s="64">
        <f t="shared" si="8"/>
        <v>0</v>
      </c>
      <c r="AA60" s="64"/>
      <c r="AB60" s="64">
        <f t="shared" si="9"/>
        <v>0</v>
      </c>
      <c r="AC60" s="64"/>
      <c r="AD60" s="64">
        <f t="shared" si="10"/>
        <v>0</v>
      </c>
      <c r="AE60" s="64"/>
      <c r="AF60" s="64">
        <f t="shared" si="11"/>
        <v>0</v>
      </c>
      <c r="AG60" s="64"/>
      <c r="AH60" s="64">
        <f t="shared" si="12"/>
        <v>0</v>
      </c>
      <c r="AI60" s="64"/>
      <c r="AJ60" s="64">
        <f t="shared" si="13"/>
        <v>0</v>
      </c>
      <c r="AK60" s="64"/>
      <c r="AL60" s="64">
        <f t="shared" si="14"/>
        <v>0</v>
      </c>
      <c r="AM60" s="68">
        <f t="shared" si="15"/>
        <v>0</v>
      </c>
      <c r="AN60" s="54">
        <f t="shared" si="15"/>
        <v>0</v>
      </c>
      <c r="AO60" s="64">
        <f t="shared" si="16"/>
        <v>0</v>
      </c>
      <c r="AP60" s="64">
        <f t="shared" si="17"/>
        <v>0</v>
      </c>
      <c r="AQ60" s="65"/>
    </row>
    <row r="61" spans="1:43" ht="21" customHeight="1" x14ac:dyDescent="0.35">
      <c r="A61" s="63"/>
      <c r="B61" s="62"/>
      <c r="C61" s="63"/>
      <c r="D61" s="64"/>
      <c r="E61" s="65" t="s">
        <v>248</v>
      </c>
      <c r="F61" s="66">
        <v>2409005035</v>
      </c>
      <c r="G61" s="67">
        <v>243868</v>
      </c>
      <c r="H61" s="64">
        <v>5</v>
      </c>
      <c r="I61" s="64">
        <v>39</v>
      </c>
      <c r="J61" s="64">
        <f t="shared" si="0"/>
        <v>5</v>
      </c>
      <c r="K61" s="96">
        <v>5</v>
      </c>
      <c r="L61" s="96">
        <f t="shared" si="1"/>
        <v>195</v>
      </c>
      <c r="M61" s="64"/>
      <c r="N61" s="64">
        <f t="shared" si="2"/>
        <v>0</v>
      </c>
      <c r="O61" s="64"/>
      <c r="P61" s="64">
        <f t="shared" si="3"/>
        <v>0</v>
      </c>
      <c r="Q61" s="64"/>
      <c r="R61" s="64">
        <f t="shared" si="4"/>
        <v>0</v>
      </c>
      <c r="S61" s="64"/>
      <c r="T61" s="64">
        <f t="shared" si="5"/>
        <v>0</v>
      </c>
      <c r="U61" s="64"/>
      <c r="V61" s="64">
        <f t="shared" si="6"/>
        <v>0</v>
      </c>
      <c r="W61" s="64"/>
      <c r="X61" s="64">
        <f t="shared" si="7"/>
        <v>0</v>
      </c>
      <c r="Y61" s="64"/>
      <c r="Z61" s="64">
        <f t="shared" si="8"/>
        <v>0</v>
      </c>
      <c r="AA61" s="64"/>
      <c r="AB61" s="64">
        <f t="shared" si="9"/>
        <v>0</v>
      </c>
      <c r="AC61" s="64"/>
      <c r="AD61" s="64">
        <f t="shared" si="10"/>
        <v>0</v>
      </c>
      <c r="AE61" s="64"/>
      <c r="AF61" s="64">
        <f t="shared" si="11"/>
        <v>0</v>
      </c>
      <c r="AG61" s="64"/>
      <c r="AH61" s="64">
        <f t="shared" si="12"/>
        <v>0</v>
      </c>
      <c r="AI61" s="64"/>
      <c r="AJ61" s="64">
        <f t="shared" si="13"/>
        <v>0</v>
      </c>
      <c r="AK61" s="64"/>
      <c r="AL61" s="64">
        <f t="shared" si="14"/>
        <v>0</v>
      </c>
      <c r="AM61" s="68">
        <f t="shared" si="15"/>
        <v>5</v>
      </c>
      <c r="AN61" s="54">
        <f t="shared" si="15"/>
        <v>195</v>
      </c>
      <c r="AO61" s="64">
        <f t="shared" si="16"/>
        <v>0</v>
      </c>
      <c r="AP61" s="64">
        <f t="shared" si="17"/>
        <v>0</v>
      </c>
      <c r="AQ61" s="65"/>
    </row>
    <row r="62" spans="1:43" ht="21" customHeight="1" x14ac:dyDescent="0.35">
      <c r="A62" s="61">
        <v>27</v>
      </c>
      <c r="B62" s="62" t="s">
        <v>253</v>
      </c>
      <c r="C62" s="63" t="s">
        <v>223</v>
      </c>
      <c r="D62" s="64"/>
      <c r="E62" s="65"/>
      <c r="F62" s="66"/>
      <c r="G62" s="67"/>
      <c r="H62" s="64"/>
      <c r="I62" s="64">
        <v>26</v>
      </c>
      <c r="J62" s="64">
        <f t="shared" si="0"/>
        <v>0</v>
      </c>
      <c r="K62" s="96"/>
      <c r="L62" s="96">
        <f t="shared" si="1"/>
        <v>0</v>
      </c>
      <c r="M62" s="64"/>
      <c r="N62" s="64">
        <f t="shared" si="2"/>
        <v>0</v>
      </c>
      <c r="O62" s="64"/>
      <c r="P62" s="64">
        <f t="shared" si="3"/>
        <v>0</v>
      </c>
      <c r="Q62" s="64"/>
      <c r="R62" s="64">
        <f t="shared" si="4"/>
        <v>0</v>
      </c>
      <c r="S62" s="64"/>
      <c r="T62" s="64">
        <f t="shared" si="5"/>
        <v>0</v>
      </c>
      <c r="U62" s="64"/>
      <c r="V62" s="64">
        <f t="shared" si="6"/>
        <v>0</v>
      </c>
      <c r="W62" s="64"/>
      <c r="X62" s="64">
        <f t="shared" si="7"/>
        <v>0</v>
      </c>
      <c r="Y62" s="64"/>
      <c r="Z62" s="64">
        <f t="shared" si="8"/>
        <v>0</v>
      </c>
      <c r="AA62" s="64"/>
      <c r="AB62" s="64">
        <f t="shared" si="9"/>
        <v>0</v>
      </c>
      <c r="AC62" s="64"/>
      <c r="AD62" s="64">
        <f t="shared" si="10"/>
        <v>0</v>
      </c>
      <c r="AE62" s="64"/>
      <c r="AF62" s="64">
        <f t="shared" si="11"/>
        <v>0</v>
      </c>
      <c r="AG62" s="64"/>
      <c r="AH62" s="64">
        <f t="shared" si="12"/>
        <v>0</v>
      </c>
      <c r="AI62" s="64"/>
      <c r="AJ62" s="64">
        <f t="shared" si="13"/>
        <v>0</v>
      </c>
      <c r="AK62" s="64"/>
      <c r="AL62" s="64">
        <f t="shared" si="14"/>
        <v>0</v>
      </c>
      <c r="AM62" s="68">
        <f t="shared" si="15"/>
        <v>0</v>
      </c>
      <c r="AN62" s="54">
        <f t="shared" si="15"/>
        <v>0</v>
      </c>
      <c r="AO62" s="64">
        <f t="shared" si="16"/>
        <v>0</v>
      </c>
      <c r="AP62" s="64">
        <f t="shared" si="17"/>
        <v>0</v>
      </c>
      <c r="AQ62" s="65"/>
    </row>
    <row r="63" spans="1:43" ht="21" customHeight="1" x14ac:dyDescent="0.35">
      <c r="A63" s="63"/>
      <c r="B63" s="62"/>
      <c r="C63" s="63"/>
      <c r="D63" s="64">
        <v>0</v>
      </c>
      <c r="E63" s="69"/>
      <c r="F63" s="66"/>
      <c r="G63" s="67"/>
      <c r="H63" s="64"/>
      <c r="I63" s="64">
        <v>20.75</v>
      </c>
      <c r="J63" s="64">
        <f t="shared" si="0"/>
        <v>0</v>
      </c>
      <c r="K63" s="96"/>
      <c r="L63" s="96">
        <f t="shared" si="1"/>
        <v>0</v>
      </c>
      <c r="M63" s="64"/>
      <c r="N63" s="64">
        <f t="shared" si="2"/>
        <v>0</v>
      </c>
      <c r="O63" s="64"/>
      <c r="P63" s="64">
        <f t="shared" si="3"/>
        <v>0</v>
      </c>
      <c r="Q63" s="64"/>
      <c r="R63" s="64">
        <f t="shared" si="4"/>
        <v>0</v>
      </c>
      <c r="S63" s="64"/>
      <c r="T63" s="64">
        <f t="shared" si="5"/>
        <v>0</v>
      </c>
      <c r="U63" s="64"/>
      <c r="V63" s="64">
        <f t="shared" si="6"/>
        <v>0</v>
      </c>
      <c r="W63" s="64"/>
      <c r="X63" s="64">
        <f t="shared" si="7"/>
        <v>0</v>
      </c>
      <c r="Y63" s="64"/>
      <c r="Z63" s="64">
        <f t="shared" si="8"/>
        <v>0</v>
      </c>
      <c r="AA63" s="64"/>
      <c r="AB63" s="64">
        <f t="shared" si="9"/>
        <v>0</v>
      </c>
      <c r="AC63" s="64"/>
      <c r="AD63" s="64">
        <f t="shared" si="10"/>
        <v>0</v>
      </c>
      <c r="AE63" s="64"/>
      <c r="AF63" s="64">
        <f t="shared" si="11"/>
        <v>0</v>
      </c>
      <c r="AG63" s="64"/>
      <c r="AH63" s="64">
        <f t="shared" si="12"/>
        <v>0</v>
      </c>
      <c r="AI63" s="64"/>
      <c r="AJ63" s="64">
        <f t="shared" si="13"/>
        <v>0</v>
      </c>
      <c r="AK63" s="64"/>
      <c r="AL63" s="64">
        <f t="shared" si="14"/>
        <v>0</v>
      </c>
      <c r="AM63" s="68">
        <f t="shared" si="15"/>
        <v>0</v>
      </c>
      <c r="AN63" s="54">
        <f t="shared" si="15"/>
        <v>0</v>
      </c>
      <c r="AO63" s="64">
        <f t="shared" si="16"/>
        <v>0</v>
      </c>
      <c r="AP63" s="64">
        <f t="shared" si="17"/>
        <v>0</v>
      </c>
      <c r="AQ63" s="65"/>
    </row>
    <row r="64" spans="1:43" ht="21" customHeight="1" x14ac:dyDescent="0.35">
      <c r="A64" s="63"/>
      <c r="B64" s="62"/>
      <c r="C64" s="63"/>
      <c r="D64" s="64"/>
      <c r="E64" s="65" t="s">
        <v>248</v>
      </c>
      <c r="F64" s="66">
        <v>2409005035</v>
      </c>
      <c r="G64" s="67">
        <v>243868</v>
      </c>
      <c r="H64" s="64">
        <v>48</v>
      </c>
      <c r="I64" s="64">
        <v>20.75</v>
      </c>
      <c r="J64" s="64">
        <f t="shared" si="0"/>
        <v>48</v>
      </c>
      <c r="K64" s="96">
        <v>48</v>
      </c>
      <c r="L64" s="96">
        <f t="shared" si="1"/>
        <v>996</v>
      </c>
      <c r="M64" s="64"/>
      <c r="N64" s="64">
        <f t="shared" si="2"/>
        <v>0</v>
      </c>
      <c r="O64" s="64"/>
      <c r="P64" s="64">
        <f t="shared" si="3"/>
        <v>0</v>
      </c>
      <c r="Q64" s="64"/>
      <c r="R64" s="64">
        <f t="shared" si="4"/>
        <v>0</v>
      </c>
      <c r="S64" s="64"/>
      <c r="T64" s="64">
        <f t="shared" si="5"/>
        <v>0</v>
      </c>
      <c r="U64" s="64"/>
      <c r="V64" s="64">
        <f t="shared" si="6"/>
        <v>0</v>
      </c>
      <c r="W64" s="64"/>
      <c r="X64" s="64">
        <f t="shared" si="7"/>
        <v>0</v>
      </c>
      <c r="Y64" s="64"/>
      <c r="Z64" s="64">
        <f t="shared" si="8"/>
        <v>0</v>
      </c>
      <c r="AA64" s="64"/>
      <c r="AB64" s="64">
        <f t="shared" si="9"/>
        <v>0</v>
      </c>
      <c r="AC64" s="64"/>
      <c r="AD64" s="64">
        <f t="shared" si="10"/>
        <v>0</v>
      </c>
      <c r="AE64" s="64"/>
      <c r="AF64" s="64">
        <f t="shared" si="11"/>
        <v>0</v>
      </c>
      <c r="AG64" s="64"/>
      <c r="AH64" s="64">
        <f t="shared" si="12"/>
        <v>0</v>
      </c>
      <c r="AI64" s="64"/>
      <c r="AJ64" s="64">
        <f t="shared" si="13"/>
        <v>0</v>
      </c>
      <c r="AK64" s="64"/>
      <c r="AL64" s="64">
        <f t="shared" si="14"/>
        <v>0</v>
      </c>
      <c r="AM64" s="68">
        <f t="shared" si="15"/>
        <v>48</v>
      </c>
      <c r="AN64" s="54">
        <f t="shared" si="15"/>
        <v>996</v>
      </c>
      <c r="AO64" s="64">
        <f t="shared" si="16"/>
        <v>0</v>
      </c>
      <c r="AP64" s="64">
        <f t="shared" si="17"/>
        <v>0</v>
      </c>
      <c r="AQ64" s="65"/>
    </row>
    <row r="65" spans="1:43" ht="21" customHeight="1" x14ac:dyDescent="0.35">
      <c r="A65" s="61">
        <v>28</v>
      </c>
      <c r="B65" s="62" t="s">
        <v>254</v>
      </c>
      <c r="C65" s="63" t="s">
        <v>44</v>
      </c>
      <c r="D65" s="64"/>
      <c r="E65" s="65"/>
      <c r="F65" s="66"/>
      <c r="G65" s="67"/>
      <c r="H65" s="64"/>
      <c r="I65" s="64">
        <v>45</v>
      </c>
      <c r="J65" s="64">
        <f t="shared" si="0"/>
        <v>0</v>
      </c>
      <c r="K65" s="96"/>
      <c r="L65" s="96">
        <f t="shared" si="1"/>
        <v>0</v>
      </c>
      <c r="M65" s="64"/>
      <c r="N65" s="64">
        <f t="shared" si="2"/>
        <v>0</v>
      </c>
      <c r="O65" s="64"/>
      <c r="P65" s="64">
        <f t="shared" si="3"/>
        <v>0</v>
      </c>
      <c r="Q65" s="64"/>
      <c r="R65" s="64">
        <f t="shared" si="4"/>
        <v>0</v>
      </c>
      <c r="S65" s="64"/>
      <c r="T65" s="64">
        <f t="shared" si="5"/>
        <v>0</v>
      </c>
      <c r="U65" s="64"/>
      <c r="V65" s="64">
        <f t="shared" si="6"/>
        <v>0</v>
      </c>
      <c r="W65" s="64"/>
      <c r="X65" s="64">
        <f t="shared" si="7"/>
        <v>0</v>
      </c>
      <c r="Y65" s="64"/>
      <c r="Z65" s="64">
        <f t="shared" si="8"/>
        <v>0</v>
      </c>
      <c r="AA65" s="64"/>
      <c r="AB65" s="64">
        <f t="shared" si="9"/>
        <v>0</v>
      </c>
      <c r="AC65" s="64"/>
      <c r="AD65" s="64">
        <f t="shared" si="10"/>
        <v>0</v>
      </c>
      <c r="AE65" s="64"/>
      <c r="AF65" s="64">
        <f t="shared" si="11"/>
        <v>0</v>
      </c>
      <c r="AG65" s="64"/>
      <c r="AH65" s="64">
        <f t="shared" si="12"/>
        <v>0</v>
      </c>
      <c r="AI65" s="64"/>
      <c r="AJ65" s="64">
        <f t="shared" si="13"/>
        <v>0</v>
      </c>
      <c r="AK65" s="64"/>
      <c r="AL65" s="64">
        <f t="shared" si="14"/>
        <v>0</v>
      </c>
      <c r="AM65" s="68">
        <f t="shared" si="15"/>
        <v>0</v>
      </c>
      <c r="AN65" s="54">
        <f t="shared" si="15"/>
        <v>0</v>
      </c>
      <c r="AO65" s="64">
        <f t="shared" si="16"/>
        <v>0</v>
      </c>
      <c r="AP65" s="64">
        <f t="shared" si="17"/>
        <v>0</v>
      </c>
      <c r="AQ65" s="65"/>
    </row>
    <row r="66" spans="1:43" ht="21" customHeight="1" x14ac:dyDescent="0.35">
      <c r="A66" s="63"/>
      <c r="B66" s="62"/>
      <c r="C66" s="63"/>
      <c r="D66" s="64">
        <v>0</v>
      </c>
      <c r="E66" s="69"/>
      <c r="F66" s="66"/>
      <c r="G66" s="67"/>
      <c r="H66" s="64"/>
      <c r="I66" s="64">
        <v>45</v>
      </c>
      <c r="J66" s="64">
        <f t="shared" si="0"/>
        <v>0</v>
      </c>
      <c r="K66" s="96"/>
      <c r="L66" s="96">
        <f t="shared" si="1"/>
        <v>0</v>
      </c>
      <c r="M66" s="64"/>
      <c r="N66" s="64">
        <f t="shared" si="2"/>
        <v>0</v>
      </c>
      <c r="O66" s="64"/>
      <c r="P66" s="64">
        <f t="shared" si="3"/>
        <v>0</v>
      </c>
      <c r="Q66" s="64"/>
      <c r="R66" s="64">
        <f t="shared" si="4"/>
        <v>0</v>
      </c>
      <c r="S66" s="64"/>
      <c r="T66" s="64">
        <f t="shared" si="5"/>
        <v>0</v>
      </c>
      <c r="U66" s="64"/>
      <c r="V66" s="64">
        <f t="shared" si="6"/>
        <v>0</v>
      </c>
      <c r="W66" s="64"/>
      <c r="X66" s="64">
        <f t="shared" si="7"/>
        <v>0</v>
      </c>
      <c r="Y66" s="64"/>
      <c r="Z66" s="64">
        <f t="shared" si="8"/>
        <v>0</v>
      </c>
      <c r="AA66" s="64"/>
      <c r="AB66" s="64">
        <f t="shared" si="9"/>
        <v>0</v>
      </c>
      <c r="AC66" s="64"/>
      <c r="AD66" s="64">
        <f t="shared" si="10"/>
        <v>0</v>
      </c>
      <c r="AE66" s="64"/>
      <c r="AF66" s="64">
        <f t="shared" si="11"/>
        <v>0</v>
      </c>
      <c r="AG66" s="64"/>
      <c r="AH66" s="64">
        <f t="shared" si="12"/>
        <v>0</v>
      </c>
      <c r="AI66" s="64"/>
      <c r="AJ66" s="64">
        <f t="shared" si="13"/>
        <v>0</v>
      </c>
      <c r="AK66" s="64"/>
      <c r="AL66" s="64">
        <f t="shared" si="14"/>
        <v>0</v>
      </c>
      <c r="AM66" s="68">
        <f t="shared" si="15"/>
        <v>0</v>
      </c>
      <c r="AN66" s="54">
        <f t="shared" si="15"/>
        <v>0</v>
      </c>
      <c r="AO66" s="64">
        <f t="shared" si="16"/>
        <v>0</v>
      </c>
      <c r="AP66" s="64">
        <f t="shared" si="17"/>
        <v>0</v>
      </c>
      <c r="AQ66" s="65"/>
    </row>
    <row r="67" spans="1:43" ht="21" customHeight="1" x14ac:dyDescent="0.35">
      <c r="A67" s="61">
        <v>29</v>
      </c>
      <c r="B67" s="62" t="s">
        <v>297</v>
      </c>
      <c r="C67" s="63" t="s">
        <v>238</v>
      </c>
      <c r="D67" s="64"/>
      <c r="E67" s="65"/>
      <c r="F67" s="66"/>
      <c r="G67" s="67"/>
      <c r="H67" s="64"/>
      <c r="I67" s="64">
        <v>159</v>
      </c>
      <c r="J67" s="64">
        <f t="shared" si="0"/>
        <v>0</v>
      </c>
      <c r="K67" s="96"/>
      <c r="L67" s="96">
        <f t="shared" si="1"/>
        <v>0</v>
      </c>
      <c r="M67" s="64"/>
      <c r="N67" s="64">
        <f t="shared" si="2"/>
        <v>0</v>
      </c>
      <c r="O67" s="64"/>
      <c r="P67" s="64">
        <f t="shared" si="3"/>
        <v>0</v>
      </c>
      <c r="Q67" s="64"/>
      <c r="R67" s="64">
        <f t="shared" si="4"/>
        <v>0</v>
      </c>
      <c r="S67" s="64"/>
      <c r="T67" s="64">
        <f t="shared" si="5"/>
        <v>0</v>
      </c>
      <c r="U67" s="64"/>
      <c r="V67" s="64">
        <f t="shared" si="6"/>
        <v>0</v>
      </c>
      <c r="W67" s="64"/>
      <c r="X67" s="64">
        <f t="shared" si="7"/>
        <v>0</v>
      </c>
      <c r="Y67" s="64"/>
      <c r="Z67" s="64">
        <f t="shared" si="8"/>
        <v>0</v>
      </c>
      <c r="AA67" s="64"/>
      <c r="AB67" s="64">
        <f t="shared" si="9"/>
        <v>0</v>
      </c>
      <c r="AC67" s="64"/>
      <c r="AD67" s="64">
        <f t="shared" si="10"/>
        <v>0</v>
      </c>
      <c r="AE67" s="64"/>
      <c r="AF67" s="64">
        <f t="shared" si="11"/>
        <v>0</v>
      </c>
      <c r="AG67" s="64"/>
      <c r="AH67" s="64">
        <f t="shared" si="12"/>
        <v>0</v>
      </c>
      <c r="AI67" s="64"/>
      <c r="AJ67" s="64">
        <f t="shared" si="13"/>
        <v>0</v>
      </c>
      <c r="AK67" s="64"/>
      <c r="AL67" s="64">
        <f t="shared" si="14"/>
        <v>0</v>
      </c>
      <c r="AM67" s="68">
        <f t="shared" si="15"/>
        <v>0</v>
      </c>
      <c r="AN67" s="54">
        <f t="shared" si="15"/>
        <v>0</v>
      </c>
      <c r="AO67" s="64">
        <f t="shared" si="16"/>
        <v>0</v>
      </c>
      <c r="AP67" s="64">
        <f t="shared" si="17"/>
        <v>0</v>
      </c>
      <c r="AQ67" s="65"/>
    </row>
    <row r="68" spans="1:43" ht="21" customHeight="1" x14ac:dyDescent="0.35">
      <c r="A68" s="61"/>
      <c r="B68" s="62"/>
      <c r="C68" s="63"/>
      <c r="D68" s="64"/>
      <c r="E68" s="65"/>
      <c r="F68" s="66"/>
      <c r="G68" s="67"/>
      <c r="H68" s="64"/>
      <c r="I68" s="64">
        <v>145</v>
      </c>
      <c r="J68" s="64">
        <f t="shared" si="0"/>
        <v>0</v>
      </c>
      <c r="K68" s="96"/>
      <c r="L68" s="96">
        <f t="shared" si="1"/>
        <v>0</v>
      </c>
      <c r="M68" s="64"/>
      <c r="N68" s="64">
        <f t="shared" si="2"/>
        <v>0</v>
      </c>
      <c r="O68" s="64"/>
      <c r="P68" s="64">
        <f t="shared" si="3"/>
        <v>0</v>
      </c>
      <c r="Q68" s="64"/>
      <c r="R68" s="64">
        <f t="shared" si="4"/>
        <v>0</v>
      </c>
      <c r="S68" s="64"/>
      <c r="T68" s="64">
        <f t="shared" si="5"/>
        <v>0</v>
      </c>
      <c r="U68" s="64"/>
      <c r="V68" s="64">
        <f t="shared" si="6"/>
        <v>0</v>
      </c>
      <c r="W68" s="64"/>
      <c r="X68" s="64">
        <f t="shared" si="7"/>
        <v>0</v>
      </c>
      <c r="Y68" s="64"/>
      <c r="Z68" s="64">
        <f t="shared" si="8"/>
        <v>0</v>
      </c>
      <c r="AA68" s="64"/>
      <c r="AB68" s="64">
        <f t="shared" si="9"/>
        <v>0</v>
      </c>
      <c r="AC68" s="64"/>
      <c r="AD68" s="64">
        <f t="shared" si="10"/>
        <v>0</v>
      </c>
      <c r="AE68" s="64"/>
      <c r="AF68" s="64">
        <f t="shared" si="11"/>
        <v>0</v>
      </c>
      <c r="AG68" s="64"/>
      <c r="AH68" s="64">
        <f t="shared" si="12"/>
        <v>0</v>
      </c>
      <c r="AI68" s="64"/>
      <c r="AJ68" s="64">
        <f t="shared" si="13"/>
        <v>0</v>
      </c>
      <c r="AK68" s="64"/>
      <c r="AL68" s="64">
        <f t="shared" si="14"/>
        <v>0</v>
      </c>
      <c r="AM68" s="68">
        <f t="shared" si="15"/>
        <v>0</v>
      </c>
      <c r="AN68" s="54">
        <f t="shared" si="15"/>
        <v>0</v>
      </c>
      <c r="AO68" s="64">
        <f t="shared" si="16"/>
        <v>0</v>
      </c>
      <c r="AP68" s="64">
        <f t="shared" si="17"/>
        <v>0</v>
      </c>
      <c r="AQ68" s="65"/>
    </row>
    <row r="69" spans="1:43" ht="21" customHeight="1" x14ac:dyDescent="0.35">
      <c r="A69" s="61">
        <v>30</v>
      </c>
      <c r="B69" s="62" t="s">
        <v>255</v>
      </c>
      <c r="C69" s="63" t="s">
        <v>31</v>
      </c>
      <c r="D69" s="64"/>
      <c r="E69" s="65"/>
      <c r="F69" s="66"/>
      <c r="G69" s="67"/>
      <c r="H69" s="64"/>
      <c r="I69" s="64">
        <v>135</v>
      </c>
      <c r="J69" s="64">
        <f t="shared" si="0"/>
        <v>0</v>
      </c>
      <c r="K69" s="96"/>
      <c r="L69" s="96">
        <f t="shared" si="1"/>
        <v>0</v>
      </c>
      <c r="M69" s="64"/>
      <c r="N69" s="64">
        <f t="shared" si="2"/>
        <v>0</v>
      </c>
      <c r="O69" s="64"/>
      <c r="P69" s="64">
        <f t="shared" si="3"/>
        <v>0</v>
      </c>
      <c r="Q69" s="64"/>
      <c r="R69" s="64">
        <f t="shared" si="4"/>
        <v>0</v>
      </c>
      <c r="S69" s="64"/>
      <c r="T69" s="64">
        <f t="shared" si="5"/>
        <v>0</v>
      </c>
      <c r="U69" s="64"/>
      <c r="V69" s="64">
        <f t="shared" si="6"/>
        <v>0</v>
      </c>
      <c r="W69" s="64"/>
      <c r="X69" s="64">
        <f t="shared" si="7"/>
        <v>0</v>
      </c>
      <c r="Y69" s="64"/>
      <c r="Z69" s="64">
        <f t="shared" si="8"/>
        <v>0</v>
      </c>
      <c r="AA69" s="64"/>
      <c r="AB69" s="64">
        <f t="shared" si="9"/>
        <v>0</v>
      </c>
      <c r="AC69" s="64"/>
      <c r="AD69" s="64">
        <f t="shared" si="10"/>
        <v>0</v>
      </c>
      <c r="AE69" s="64"/>
      <c r="AF69" s="64">
        <f t="shared" si="11"/>
        <v>0</v>
      </c>
      <c r="AG69" s="64"/>
      <c r="AH69" s="64">
        <f t="shared" si="12"/>
        <v>0</v>
      </c>
      <c r="AI69" s="64"/>
      <c r="AJ69" s="64">
        <f t="shared" si="13"/>
        <v>0</v>
      </c>
      <c r="AK69" s="64"/>
      <c r="AL69" s="64">
        <f t="shared" si="14"/>
        <v>0</v>
      </c>
      <c r="AM69" s="68">
        <f t="shared" si="15"/>
        <v>0</v>
      </c>
      <c r="AN69" s="54">
        <f t="shared" si="15"/>
        <v>0</v>
      </c>
      <c r="AO69" s="64">
        <f t="shared" si="16"/>
        <v>0</v>
      </c>
      <c r="AP69" s="64">
        <f t="shared" si="17"/>
        <v>0</v>
      </c>
      <c r="AQ69" s="65"/>
    </row>
    <row r="70" spans="1:43" ht="21" customHeight="1" x14ac:dyDescent="0.35">
      <c r="A70" s="61"/>
      <c r="B70" s="62"/>
      <c r="C70" s="63"/>
      <c r="D70" s="64"/>
      <c r="E70" s="65" t="s">
        <v>248</v>
      </c>
      <c r="F70" s="66">
        <v>2409005035</v>
      </c>
      <c r="G70" s="67">
        <v>243868</v>
      </c>
      <c r="H70" s="64">
        <v>5</v>
      </c>
      <c r="I70" s="64">
        <v>135</v>
      </c>
      <c r="J70" s="64">
        <f t="shared" si="0"/>
        <v>5</v>
      </c>
      <c r="K70" s="96">
        <v>5</v>
      </c>
      <c r="L70" s="96">
        <f t="shared" si="1"/>
        <v>675</v>
      </c>
      <c r="M70" s="64"/>
      <c r="N70" s="64">
        <f t="shared" si="2"/>
        <v>0</v>
      </c>
      <c r="O70" s="64"/>
      <c r="P70" s="64">
        <f t="shared" si="3"/>
        <v>0</v>
      </c>
      <c r="Q70" s="64"/>
      <c r="R70" s="64">
        <f t="shared" si="4"/>
        <v>0</v>
      </c>
      <c r="S70" s="64"/>
      <c r="T70" s="64">
        <f t="shared" si="5"/>
        <v>0</v>
      </c>
      <c r="U70" s="64"/>
      <c r="V70" s="64">
        <f t="shared" si="6"/>
        <v>0</v>
      </c>
      <c r="W70" s="64"/>
      <c r="X70" s="64">
        <f t="shared" si="7"/>
        <v>0</v>
      </c>
      <c r="Y70" s="64"/>
      <c r="Z70" s="64">
        <f t="shared" si="8"/>
        <v>0</v>
      </c>
      <c r="AA70" s="64"/>
      <c r="AB70" s="64">
        <f t="shared" si="9"/>
        <v>0</v>
      </c>
      <c r="AC70" s="64"/>
      <c r="AD70" s="64">
        <f t="shared" si="10"/>
        <v>0</v>
      </c>
      <c r="AE70" s="64"/>
      <c r="AF70" s="64">
        <f t="shared" si="11"/>
        <v>0</v>
      </c>
      <c r="AG70" s="64"/>
      <c r="AH70" s="64">
        <f t="shared" si="12"/>
        <v>0</v>
      </c>
      <c r="AI70" s="64"/>
      <c r="AJ70" s="64">
        <f t="shared" si="13"/>
        <v>0</v>
      </c>
      <c r="AK70" s="64"/>
      <c r="AL70" s="64">
        <f t="shared" si="14"/>
        <v>0</v>
      </c>
      <c r="AM70" s="68">
        <f t="shared" si="15"/>
        <v>5</v>
      </c>
      <c r="AN70" s="54">
        <f t="shared" si="15"/>
        <v>675</v>
      </c>
      <c r="AO70" s="64">
        <f t="shared" si="16"/>
        <v>0</v>
      </c>
      <c r="AP70" s="64">
        <f t="shared" si="17"/>
        <v>0</v>
      </c>
      <c r="AQ70" s="65"/>
    </row>
    <row r="71" spans="1:43" ht="21" customHeight="1" x14ac:dyDescent="0.35">
      <c r="A71" s="61">
        <v>31</v>
      </c>
      <c r="B71" s="62" t="s">
        <v>298</v>
      </c>
      <c r="C71" s="63" t="s">
        <v>31</v>
      </c>
      <c r="D71" s="64"/>
      <c r="E71" s="65"/>
      <c r="F71" s="66"/>
      <c r="G71" s="67"/>
      <c r="H71" s="64"/>
      <c r="I71" s="64">
        <v>205</v>
      </c>
      <c r="J71" s="64">
        <f t="shared" si="0"/>
        <v>0</v>
      </c>
      <c r="K71" s="96"/>
      <c r="L71" s="96">
        <f t="shared" si="1"/>
        <v>0</v>
      </c>
      <c r="M71" s="64"/>
      <c r="N71" s="64">
        <f t="shared" si="2"/>
        <v>0</v>
      </c>
      <c r="O71" s="64"/>
      <c r="P71" s="64">
        <f t="shared" si="3"/>
        <v>0</v>
      </c>
      <c r="Q71" s="64"/>
      <c r="R71" s="64">
        <f t="shared" si="4"/>
        <v>0</v>
      </c>
      <c r="S71" s="64"/>
      <c r="T71" s="64">
        <f t="shared" si="5"/>
        <v>0</v>
      </c>
      <c r="U71" s="64"/>
      <c r="V71" s="64">
        <f t="shared" si="6"/>
        <v>0</v>
      </c>
      <c r="W71" s="64"/>
      <c r="X71" s="64">
        <f t="shared" si="7"/>
        <v>0</v>
      </c>
      <c r="Y71" s="64"/>
      <c r="Z71" s="64">
        <f t="shared" si="8"/>
        <v>0</v>
      </c>
      <c r="AA71" s="64"/>
      <c r="AB71" s="64">
        <f t="shared" si="9"/>
        <v>0</v>
      </c>
      <c r="AC71" s="64"/>
      <c r="AD71" s="64">
        <f t="shared" si="10"/>
        <v>0</v>
      </c>
      <c r="AE71" s="64"/>
      <c r="AF71" s="64">
        <f t="shared" si="11"/>
        <v>0</v>
      </c>
      <c r="AG71" s="64"/>
      <c r="AH71" s="64">
        <f t="shared" si="12"/>
        <v>0</v>
      </c>
      <c r="AI71" s="64"/>
      <c r="AJ71" s="64">
        <f t="shared" si="13"/>
        <v>0</v>
      </c>
      <c r="AK71" s="64"/>
      <c r="AL71" s="64">
        <f t="shared" si="14"/>
        <v>0</v>
      </c>
      <c r="AM71" s="68">
        <f t="shared" si="15"/>
        <v>0</v>
      </c>
      <c r="AN71" s="54">
        <f t="shared" si="15"/>
        <v>0</v>
      </c>
      <c r="AO71" s="64">
        <f t="shared" si="16"/>
        <v>0</v>
      </c>
      <c r="AP71" s="64">
        <f t="shared" si="17"/>
        <v>0</v>
      </c>
      <c r="AQ71" s="65"/>
    </row>
    <row r="72" spans="1:43" ht="21" customHeight="1" x14ac:dyDescent="0.35">
      <c r="A72" s="61"/>
      <c r="B72" s="62"/>
      <c r="C72" s="63"/>
      <c r="D72" s="64"/>
      <c r="E72" s="65" t="s">
        <v>248</v>
      </c>
      <c r="F72" s="66">
        <v>2409005035</v>
      </c>
      <c r="G72" s="67">
        <v>243868</v>
      </c>
      <c r="H72" s="64">
        <v>5</v>
      </c>
      <c r="I72" s="64">
        <v>195</v>
      </c>
      <c r="J72" s="64">
        <f t="shared" si="0"/>
        <v>5</v>
      </c>
      <c r="K72" s="96">
        <v>5</v>
      </c>
      <c r="L72" s="96">
        <f t="shared" si="1"/>
        <v>975</v>
      </c>
      <c r="M72" s="64"/>
      <c r="N72" s="64">
        <f t="shared" si="2"/>
        <v>0</v>
      </c>
      <c r="O72" s="64"/>
      <c r="P72" s="64">
        <f t="shared" si="3"/>
        <v>0</v>
      </c>
      <c r="Q72" s="64"/>
      <c r="R72" s="64">
        <f t="shared" si="4"/>
        <v>0</v>
      </c>
      <c r="S72" s="64"/>
      <c r="T72" s="64">
        <f t="shared" si="5"/>
        <v>0</v>
      </c>
      <c r="U72" s="64"/>
      <c r="V72" s="64">
        <f t="shared" si="6"/>
        <v>0</v>
      </c>
      <c r="W72" s="64"/>
      <c r="X72" s="64">
        <f t="shared" si="7"/>
        <v>0</v>
      </c>
      <c r="Y72" s="64"/>
      <c r="Z72" s="64">
        <f t="shared" si="8"/>
        <v>0</v>
      </c>
      <c r="AA72" s="64"/>
      <c r="AB72" s="64">
        <f t="shared" si="9"/>
        <v>0</v>
      </c>
      <c r="AC72" s="64"/>
      <c r="AD72" s="64">
        <f t="shared" si="10"/>
        <v>0</v>
      </c>
      <c r="AE72" s="64"/>
      <c r="AF72" s="64">
        <f t="shared" si="11"/>
        <v>0</v>
      </c>
      <c r="AG72" s="64"/>
      <c r="AH72" s="64">
        <f t="shared" si="12"/>
        <v>0</v>
      </c>
      <c r="AI72" s="64"/>
      <c r="AJ72" s="64">
        <f t="shared" si="13"/>
        <v>0</v>
      </c>
      <c r="AK72" s="64"/>
      <c r="AL72" s="64">
        <f t="shared" si="14"/>
        <v>0</v>
      </c>
      <c r="AM72" s="68"/>
      <c r="AN72" s="54">
        <f t="shared" si="15"/>
        <v>975</v>
      </c>
      <c r="AO72" s="64"/>
      <c r="AP72" s="64"/>
      <c r="AQ72" s="65"/>
    </row>
    <row r="73" spans="1:43" ht="21" customHeight="1" x14ac:dyDescent="0.35">
      <c r="A73" s="61">
        <v>32</v>
      </c>
      <c r="B73" s="62" t="s">
        <v>256</v>
      </c>
      <c r="C73" s="63" t="s">
        <v>231</v>
      </c>
      <c r="D73" s="64"/>
      <c r="E73" s="65"/>
      <c r="F73" s="66"/>
      <c r="G73" s="67"/>
      <c r="H73" s="64"/>
      <c r="I73" s="64">
        <v>121.75</v>
      </c>
      <c r="J73" s="64">
        <f t="shared" si="0"/>
        <v>0</v>
      </c>
      <c r="K73" s="96"/>
      <c r="L73" s="96">
        <f t="shared" si="1"/>
        <v>0</v>
      </c>
      <c r="M73" s="64"/>
      <c r="N73" s="64">
        <f t="shared" si="2"/>
        <v>0</v>
      </c>
      <c r="O73" s="64"/>
      <c r="P73" s="64">
        <f t="shared" si="3"/>
        <v>0</v>
      </c>
      <c r="Q73" s="64"/>
      <c r="R73" s="64">
        <f t="shared" si="4"/>
        <v>0</v>
      </c>
      <c r="S73" s="64"/>
      <c r="T73" s="64">
        <f t="shared" si="5"/>
        <v>0</v>
      </c>
      <c r="U73" s="64"/>
      <c r="V73" s="64">
        <f t="shared" si="6"/>
        <v>0</v>
      </c>
      <c r="W73" s="64"/>
      <c r="X73" s="64">
        <f t="shared" si="7"/>
        <v>0</v>
      </c>
      <c r="Y73" s="64"/>
      <c r="Z73" s="64">
        <f t="shared" si="8"/>
        <v>0</v>
      </c>
      <c r="AA73" s="64"/>
      <c r="AB73" s="64">
        <f t="shared" si="9"/>
        <v>0</v>
      </c>
      <c r="AC73" s="64"/>
      <c r="AD73" s="64">
        <f t="shared" si="10"/>
        <v>0</v>
      </c>
      <c r="AE73" s="64"/>
      <c r="AF73" s="64">
        <f t="shared" si="11"/>
        <v>0</v>
      </c>
      <c r="AG73" s="64"/>
      <c r="AH73" s="64">
        <f t="shared" si="12"/>
        <v>0</v>
      </c>
      <c r="AI73" s="64"/>
      <c r="AJ73" s="64">
        <f t="shared" si="13"/>
        <v>0</v>
      </c>
      <c r="AK73" s="64"/>
      <c r="AL73" s="64">
        <f t="shared" si="14"/>
        <v>0</v>
      </c>
      <c r="AM73" s="68">
        <f t="shared" si="15"/>
        <v>0</v>
      </c>
      <c r="AN73" s="54">
        <f t="shared" si="15"/>
        <v>0</v>
      </c>
      <c r="AO73" s="64">
        <f t="shared" si="16"/>
        <v>0</v>
      </c>
      <c r="AP73" s="64">
        <f t="shared" si="17"/>
        <v>0</v>
      </c>
      <c r="AQ73" s="65"/>
    </row>
    <row r="74" spans="1:43" ht="21" customHeight="1" x14ac:dyDescent="0.35">
      <c r="A74" s="63"/>
      <c r="B74" s="62"/>
      <c r="C74" s="63"/>
      <c r="D74" s="64">
        <v>0</v>
      </c>
      <c r="E74" s="69"/>
      <c r="F74" s="66"/>
      <c r="G74" s="67"/>
      <c r="H74" s="64"/>
      <c r="I74" s="64">
        <v>139</v>
      </c>
      <c r="J74" s="64">
        <f t="shared" si="0"/>
        <v>0</v>
      </c>
      <c r="K74" s="96"/>
      <c r="L74" s="96">
        <f t="shared" si="1"/>
        <v>0</v>
      </c>
      <c r="M74" s="64"/>
      <c r="N74" s="64">
        <f t="shared" si="2"/>
        <v>0</v>
      </c>
      <c r="O74" s="64"/>
      <c r="P74" s="64">
        <f t="shared" si="3"/>
        <v>0</v>
      </c>
      <c r="Q74" s="64"/>
      <c r="R74" s="64">
        <f t="shared" si="4"/>
        <v>0</v>
      </c>
      <c r="S74" s="64"/>
      <c r="T74" s="64">
        <f t="shared" si="5"/>
        <v>0</v>
      </c>
      <c r="U74" s="64"/>
      <c r="V74" s="64">
        <f t="shared" si="6"/>
        <v>0</v>
      </c>
      <c r="W74" s="64"/>
      <c r="X74" s="64">
        <f t="shared" si="7"/>
        <v>0</v>
      </c>
      <c r="Y74" s="64"/>
      <c r="Z74" s="64">
        <f t="shared" si="8"/>
        <v>0</v>
      </c>
      <c r="AA74" s="64"/>
      <c r="AB74" s="64">
        <f t="shared" si="9"/>
        <v>0</v>
      </c>
      <c r="AC74" s="64"/>
      <c r="AD74" s="64">
        <f t="shared" si="10"/>
        <v>0</v>
      </c>
      <c r="AE74" s="64"/>
      <c r="AF74" s="64">
        <f t="shared" si="11"/>
        <v>0</v>
      </c>
      <c r="AG74" s="64"/>
      <c r="AH74" s="64">
        <f t="shared" si="12"/>
        <v>0</v>
      </c>
      <c r="AI74" s="64"/>
      <c r="AJ74" s="64">
        <f t="shared" si="13"/>
        <v>0</v>
      </c>
      <c r="AK74" s="64"/>
      <c r="AL74" s="64">
        <f t="shared" si="14"/>
        <v>0</v>
      </c>
      <c r="AM74" s="68">
        <f t="shared" si="15"/>
        <v>0</v>
      </c>
      <c r="AN74" s="54">
        <f t="shared" si="15"/>
        <v>0</v>
      </c>
      <c r="AO74" s="64">
        <f t="shared" si="16"/>
        <v>0</v>
      </c>
      <c r="AP74" s="64">
        <f t="shared" si="17"/>
        <v>0</v>
      </c>
      <c r="AQ74" s="65"/>
    </row>
    <row r="75" spans="1:43" ht="21" customHeight="1" x14ac:dyDescent="0.35">
      <c r="A75" s="63"/>
      <c r="B75" s="62"/>
      <c r="C75" s="63"/>
      <c r="D75" s="64"/>
      <c r="E75" s="65" t="s">
        <v>248</v>
      </c>
      <c r="F75" s="66">
        <v>2409005035</v>
      </c>
      <c r="G75" s="67">
        <v>243868</v>
      </c>
      <c r="H75" s="64">
        <v>40</v>
      </c>
      <c r="I75" s="64">
        <v>117.75</v>
      </c>
      <c r="J75" s="64">
        <f t="shared" si="0"/>
        <v>40</v>
      </c>
      <c r="K75" s="96">
        <v>40</v>
      </c>
      <c r="L75" s="96">
        <f t="shared" si="1"/>
        <v>4710</v>
      </c>
      <c r="M75" s="64"/>
      <c r="N75" s="64">
        <f t="shared" si="2"/>
        <v>0</v>
      </c>
      <c r="O75" s="64"/>
      <c r="P75" s="64">
        <f t="shared" si="3"/>
        <v>0</v>
      </c>
      <c r="Q75" s="64"/>
      <c r="R75" s="64">
        <f t="shared" si="4"/>
        <v>0</v>
      </c>
      <c r="S75" s="64"/>
      <c r="T75" s="64">
        <f t="shared" si="5"/>
        <v>0</v>
      </c>
      <c r="U75" s="64"/>
      <c r="V75" s="64">
        <f t="shared" si="6"/>
        <v>0</v>
      </c>
      <c r="W75" s="64"/>
      <c r="X75" s="64">
        <f t="shared" si="7"/>
        <v>0</v>
      </c>
      <c r="Y75" s="64"/>
      <c r="Z75" s="64">
        <f t="shared" si="8"/>
        <v>0</v>
      </c>
      <c r="AA75" s="64"/>
      <c r="AB75" s="64">
        <f t="shared" si="9"/>
        <v>0</v>
      </c>
      <c r="AC75" s="64"/>
      <c r="AD75" s="64">
        <f t="shared" si="10"/>
        <v>0</v>
      </c>
      <c r="AE75" s="64"/>
      <c r="AF75" s="64">
        <f t="shared" si="11"/>
        <v>0</v>
      </c>
      <c r="AG75" s="64"/>
      <c r="AH75" s="64">
        <f t="shared" si="12"/>
        <v>0</v>
      </c>
      <c r="AI75" s="64"/>
      <c r="AJ75" s="64">
        <f t="shared" si="13"/>
        <v>0</v>
      </c>
      <c r="AK75" s="64"/>
      <c r="AL75" s="64">
        <f t="shared" si="14"/>
        <v>0</v>
      </c>
      <c r="AM75" s="68">
        <f t="shared" si="15"/>
        <v>40</v>
      </c>
      <c r="AN75" s="54">
        <f t="shared" si="15"/>
        <v>4710</v>
      </c>
      <c r="AO75" s="64"/>
      <c r="AP75" s="64"/>
      <c r="AQ75" s="65"/>
    </row>
    <row r="76" spans="1:43" ht="21" customHeight="1" x14ac:dyDescent="0.35">
      <c r="A76" s="61">
        <v>33</v>
      </c>
      <c r="B76" s="62" t="s">
        <v>257</v>
      </c>
      <c r="C76" s="63" t="s">
        <v>31</v>
      </c>
      <c r="D76" s="64"/>
      <c r="E76" s="65"/>
      <c r="F76" s="66"/>
      <c r="G76" s="67"/>
      <c r="H76" s="64"/>
      <c r="I76" s="64">
        <v>57</v>
      </c>
      <c r="J76" s="64">
        <f t="shared" si="0"/>
        <v>0</v>
      </c>
      <c r="K76" s="96"/>
      <c r="L76" s="96">
        <f t="shared" si="1"/>
        <v>0</v>
      </c>
      <c r="M76" s="64"/>
      <c r="N76" s="64">
        <f t="shared" si="2"/>
        <v>0</v>
      </c>
      <c r="O76" s="64"/>
      <c r="P76" s="64">
        <f t="shared" si="3"/>
        <v>0</v>
      </c>
      <c r="Q76" s="64"/>
      <c r="R76" s="64">
        <f t="shared" si="4"/>
        <v>0</v>
      </c>
      <c r="S76" s="64"/>
      <c r="T76" s="64">
        <f t="shared" si="5"/>
        <v>0</v>
      </c>
      <c r="U76" s="64"/>
      <c r="V76" s="64">
        <f t="shared" si="6"/>
        <v>0</v>
      </c>
      <c r="W76" s="64"/>
      <c r="X76" s="64">
        <f t="shared" si="7"/>
        <v>0</v>
      </c>
      <c r="Y76" s="64"/>
      <c r="Z76" s="64">
        <f t="shared" si="8"/>
        <v>0</v>
      </c>
      <c r="AA76" s="64"/>
      <c r="AB76" s="64">
        <f t="shared" si="9"/>
        <v>0</v>
      </c>
      <c r="AC76" s="64"/>
      <c r="AD76" s="64">
        <f t="shared" si="10"/>
        <v>0</v>
      </c>
      <c r="AE76" s="64"/>
      <c r="AF76" s="64">
        <f t="shared" si="11"/>
        <v>0</v>
      </c>
      <c r="AG76" s="64"/>
      <c r="AH76" s="64">
        <f t="shared" si="12"/>
        <v>0</v>
      </c>
      <c r="AI76" s="64"/>
      <c r="AJ76" s="64">
        <f t="shared" si="13"/>
        <v>0</v>
      </c>
      <c r="AK76" s="64"/>
      <c r="AL76" s="64">
        <f t="shared" si="14"/>
        <v>0</v>
      </c>
      <c r="AM76" s="68">
        <f t="shared" si="15"/>
        <v>0</v>
      </c>
      <c r="AN76" s="54">
        <f t="shared" si="15"/>
        <v>0</v>
      </c>
      <c r="AO76" s="64">
        <f t="shared" si="16"/>
        <v>0</v>
      </c>
      <c r="AP76" s="64">
        <f t="shared" si="17"/>
        <v>0</v>
      </c>
      <c r="AQ76" s="65"/>
    </row>
    <row r="77" spans="1:43" ht="21" customHeight="1" x14ac:dyDescent="0.35">
      <c r="A77" s="63"/>
      <c r="B77" s="62"/>
      <c r="C77" s="63"/>
      <c r="D77" s="64">
        <v>0</v>
      </c>
      <c r="E77" s="69"/>
      <c r="F77" s="66"/>
      <c r="G77" s="67"/>
      <c r="H77" s="64"/>
      <c r="I77" s="64">
        <v>79</v>
      </c>
      <c r="J77" s="64">
        <f t="shared" si="0"/>
        <v>0</v>
      </c>
      <c r="K77" s="96"/>
      <c r="L77" s="96">
        <f t="shared" si="1"/>
        <v>0</v>
      </c>
      <c r="M77" s="64"/>
      <c r="N77" s="64">
        <f t="shared" si="2"/>
        <v>0</v>
      </c>
      <c r="O77" s="64"/>
      <c r="P77" s="64">
        <f t="shared" si="3"/>
        <v>0</v>
      </c>
      <c r="Q77" s="64"/>
      <c r="R77" s="64">
        <f t="shared" si="4"/>
        <v>0</v>
      </c>
      <c r="S77" s="64"/>
      <c r="T77" s="64">
        <f t="shared" si="5"/>
        <v>0</v>
      </c>
      <c r="U77" s="64"/>
      <c r="V77" s="64">
        <f t="shared" si="6"/>
        <v>0</v>
      </c>
      <c r="W77" s="64"/>
      <c r="X77" s="64">
        <f t="shared" si="7"/>
        <v>0</v>
      </c>
      <c r="Y77" s="64"/>
      <c r="Z77" s="64">
        <f t="shared" si="8"/>
        <v>0</v>
      </c>
      <c r="AA77" s="64"/>
      <c r="AB77" s="64">
        <f t="shared" si="9"/>
        <v>0</v>
      </c>
      <c r="AC77" s="64"/>
      <c r="AD77" s="64">
        <f t="shared" si="10"/>
        <v>0</v>
      </c>
      <c r="AE77" s="64"/>
      <c r="AF77" s="64">
        <f t="shared" si="11"/>
        <v>0</v>
      </c>
      <c r="AG77" s="64"/>
      <c r="AH77" s="64">
        <f t="shared" si="12"/>
        <v>0</v>
      </c>
      <c r="AI77" s="64"/>
      <c r="AJ77" s="64">
        <f t="shared" si="13"/>
        <v>0</v>
      </c>
      <c r="AK77" s="64"/>
      <c r="AL77" s="64">
        <f t="shared" si="14"/>
        <v>0</v>
      </c>
      <c r="AM77" s="68">
        <f t="shared" si="15"/>
        <v>0</v>
      </c>
      <c r="AN77" s="54">
        <f t="shared" si="15"/>
        <v>0</v>
      </c>
      <c r="AO77" s="64">
        <f t="shared" si="16"/>
        <v>0</v>
      </c>
      <c r="AP77" s="64">
        <f t="shared" si="17"/>
        <v>0</v>
      </c>
      <c r="AQ77" s="65"/>
    </row>
    <row r="78" spans="1:43" ht="21" customHeight="1" x14ac:dyDescent="0.35">
      <c r="A78" s="63"/>
      <c r="B78" s="62"/>
      <c r="C78" s="63"/>
      <c r="D78" s="64"/>
      <c r="E78" s="65" t="s">
        <v>248</v>
      </c>
      <c r="F78" s="66">
        <v>2409005035</v>
      </c>
      <c r="G78" s="67">
        <v>243868</v>
      </c>
      <c r="H78" s="64">
        <v>5</v>
      </c>
      <c r="I78" s="64">
        <v>57</v>
      </c>
      <c r="J78" s="64">
        <f t="shared" si="0"/>
        <v>5</v>
      </c>
      <c r="K78" s="96">
        <v>5</v>
      </c>
      <c r="L78" s="96">
        <f t="shared" si="1"/>
        <v>285</v>
      </c>
      <c r="M78" s="64"/>
      <c r="N78" s="64">
        <f t="shared" si="2"/>
        <v>0</v>
      </c>
      <c r="O78" s="64"/>
      <c r="P78" s="64">
        <f t="shared" si="3"/>
        <v>0</v>
      </c>
      <c r="Q78" s="64"/>
      <c r="R78" s="64">
        <f t="shared" si="4"/>
        <v>0</v>
      </c>
      <c r="S78" s="64"/>
      <c r="T78" s="64">
        <f t="shared" si="5"/>
        <v>0</v>
      </c>
      <c r="U78" s="64"/>
      <c r="V78" s="64">
        <f t="shared" si="6"/>
        <v>0</v>
      </c>
      <c r="W78" s="64"/>
      <c r="X78" s="64">
        <f t="shared" si="7"/>
        <v>0</v>
      </c>
      <c r="Y78" s="64"/>
      <c r="Z78" s="64">
        <f t="shared" si="8"/>
        <v>0</v>
      </c>
      <c r="AA78" s="64"/>
      <c r="AB78" s="64">
        <f t="shared" si="9"/>
        <v>0</v>
      </c>
      <c r="AC78" s="64"/>
      <c r="AD78" s="64">
        <f t="shared" si="10"/>
        <v>0</v>
      </c>
      <c r="AE78" s="64"/>
      <c r="AF78" s="64">
        <f t="shared" si="11"/>
        <v>0</v>
      </c>
      <c r="AG78" s="64"/>
      <c r="AH78" s="64">
        <f t="shared" si="12"/>
        <v>0</v>
      </c>
      <c r="AI78" s="64"/>
      <c r="AJ78" s="64">
        <f t="shared" si="13"/>
        <v>0</v>
      </c>
      <c r="AK78" s="64"/>
      <c r="AL78" s="64">
        <f t="shared" si="14"/>
        <v>0</v>
      </c>
      <c r="AM78" s="68">
        <f t="shared" si="15"/>
        <v>5</v>
      </c>
      <c r="AN78" s="54">
        <f t="shared" si="15"/>
        <v>285</v>
      </c>
      <c r="AO78" s="64">
        <f t="shared" si="16"/>
        <v>0</v>
      </c>
      <c r="AP78" s="64">
        <f t="shared" si="17"/>
        <v>0</v>
      </c>
      <c r="AQ78" s="65"/>
    </row>
    <row r="79" spans="1:43" ht="21" customHeight="1" x14ac:dyDescent="0.35">
      <c r="A79" s="61">
        <v>34</v>
      </c>
      <c r="B79" s="62" t="s">
        <v>258</v>
      </c>
      <c r="C79" s="63" t="s">
        <v>31</v>
      </c>
      <c r="D79" s="64"/>
      <c r="E79" s="65"/>
      <c r="F79" s="66"/>
      <c r="G79" s="67"/>
      <c r="H79" s="64"/>
      <c r="I79" s="64">
        <v>92</v>
      </c>
      <c r="J79" s="64">
        <f t="shared" si="0"/>
        <v>0</v>
      </c>
      <c r="K79" s="96"/>
      <c r="L79" s="96">
        <f t="shared" si="1"/>
        <v>0</v>
      </c>
      <c r="M79" s="64"/>
      <c r="N79" s="64">
        <f t="shared" si="2"/>
        <v>0</v>
      </c>
      <c r="O79" s="64"/>
      <c r="P79" s="64">
        <f t="shared" si="3"/>
        <v>0</v>
      </c>
      <c r="Q79" s="64"/>
      <c r="R79" s="64">
        <f t="shared" si="4"/>
        <v>0</v>
      </c>
      <c r="S79" s="64"/>
      <c r="T79" s="64">
        <f t="shared" si="5"/>
        <v>0</v>
      </c>
      <c r="U79" s="64"/>
      <c r="V79" s="64">
        <f t="shared" si="6"/>
        <v>0</v>
      </c>
      <c r="W79" s="64"/>
      <c r="X79" s="64">
        <f t="shared" si="7"/>
        <v>0</v>
      </c>
      <c r="Y79" s="64"/>
      <c r="Z79" s="64">
        <f t="shared" si="8"/>
        <v>0</v>
      </c>
      <c r="AA79" s="64"/>
      <c r="AB79" s="64">
        <f t="shared" si="9"/>
        <v>0</v>
      </c>
      <c r="AC79" s="64"/>
      <c r="AD79" s="64">
        <f t="shared" si="10"/>
        <v>0</v>
      </c>
      <c r="AE79" s="64"/>
      <c r="AF79" s="64">
        <f t="shared" si="11"/>
        <v>0</v>
      </c>
      <c r="AG79" s="64"/>
      <c r="AH79" s="64">
        <f t="shared" si="12"/>
        <v>0</v>
      </c>
      <c r="AI79" s="64"/>
      <c r="AJ79" s="64">
        <f t="shared" si="13"/>
        <v>0</v>
      </c>
      <c r="AK79" s="64"/>
      <c r="AL79" s="64">
        <f t="shared" si="14"/>
        <v>0</v>
      </c>
      <c r="AM79" s="68">
        <f t="shared" si="15"/>
        <v>0</v>
      </c>
      <c r="AN79" s="54">
        <f t="shared" si="15"/>
        <v>0</v>
      </c>
      <c r="AO79" s="64">
        <f t="shared" si="16"/>
        <v>0</v>
      </c>
      <c r="AP79" s="64">
        <f t="shared" si="17"/>
        <v>0</v>
      </c>
      <c r="AQ79" s="65"/>
    </row>
    <row r="80" spans="1:43" ht="21" customHeight="1" x14ac:dyDescent="0.35">
      <c r="A80" s="63"/>
      <c r="B80" s="62"/>
      <c r="C80" s="63"/>
      <c r="D80" s="64">
        <v>0</v>
      </c>
      <c r="E80" s="69"/>
      <c r="F80" s="66"/>
      <c r="G80" s="67"/>
      <c r="H80" s="64"/>
      <c r="I80" s="64">
        <v>92</v>
      </c>
      <c r="J80" s="64">
        <f t="shared" si="0"/>
        <v>0</v>
      </c>
      <c r="K80" s="96"/>
      <c r="L80" s="96">
        <f t="shared" si="1"/>
        <v>0</v>
      </c>
      <c r="M80" s="64"/>
      <c r="N80" s="64">
        <f t="shared" si="2"/>
        <v>0</v>
      </c>
      <c r="O80" s="64"/>
      <c r="P80" s="64">
        <f t="shared" si="3"/>
        <v>0</v>
      </c>
      <c r="Q80" s="64"/>
      <c r="R80" s="64">
        <f t="shared" si="4"/>
        <v>0</v>
      </c>
      <c r="S80" s="64"/>
      <c r="T80" s="64">
        <f t="shared" si="5"/>
        <v>0</v>
      </c>
      <c r="U80" s="64"/>
      <c r="V80" s="64">
        <f t="shared" si="6"/>
        <v>0</v>
      </c>
      <c r="W80" s="64"/>
      <c r="X80" s="64">
        <f t="shared" si="7"/>
        <v>0</v>
      </c>
      <c r="Y80" s="64"/>
      <c r="Z80" s="64">
        <f t="shared" si="8"/>
        <v>0</v>
      </c>
      <c r="AA80" s="64"/>
      <c r="AB80" s="64">
        <f t="shared" si="9"/>
        <v>0</v>
      </c>
      <c r="AC80" s="64"/>
      <c r="AD80" s="64">
        <f t="shared" si="10"/>
        <v>0</v>
      </c>
      <c r="AE80" s="64"/>
      <c r="AF80" s="64">
        <f t="shared" si="11"/>
        <v>0</v>
      </c>
      <c r="AG80" s="64"/>
      <c r="AH80" s="64">
        <f t="shared" si="12"/>
        <v>0</v>
      </c>
      <c r="AI80" s="64"/>
      <c r="AJ80" s="64">
        <f t="shared" si="13"/>
        <v>0</v>
      </c>
      <c r="AK80" s="64"/>
      <c r="AL80" s="64">
        <f t="shared" si="14"/>
        <v>0</v>
      </c>
      <c r="AM80" s="68">
        <f>K80+M80+O80+Q80+S80+U80+W80+Y80+AA80+AC80+AE80+AG80+AI80+AK80</f>
        <v>0</v>
      </c>
      <c r="AN80" s="54">
        <f t="shared" si="15"/>
        <v>0</v>
      </c>
      <c r="AO80" s="64">
        <f>J80-AM80</f>
        <v>0</v>
      </c>
      <c r="AP80" s="64">
        <f t="shared" si="17"/>
        <v>0</v>
      </c>
      <c r="AQ80" s="65"/>
    </row>
    <row r="81" spans="1:43" ht="21" customHeight="1" x14ac:dyDescent="0.35">
      <c r="A81" s="63"/>
      <c r="B81" s="62"/>
      <c r="C81" s="63"/>
      <c r="D81" s="64"/>
      <c r="E81" s="65" t="s">
        <v>248</v>
      </c>
      <c r="F81" s="66">
        <v>2409005035</v>
      </c>
      <c r="G81" s="67">
        <v>243868</v>
      </c>
      <c r="H81" s="64">
        <v>5</v>
      </c>
      <c r="I81" s="64">
        <v>65</v>
      </c>
      <c r="J81" s="64">
        <f t="shared" si="0"/>
        <v>5</v>
      </c>
      <c r="K81" s="96">
        <v>5</v>
      </c>
      <c r="L81" s="96">
        <f t="shared" si="1"/>
        <v>325</v>
      </c>
      <c r="M81" s="64"/>
      <c r="N81" s="64">
        <f t="shared" si="2"/>
        <v>0</v>
      </c>
      <c r="O81" s="64"/>
      <c r="P81" s="64">
        <f t="shared" si="3"/>
        <v>0</v>
      </c>
      <c r="Q81" s="64"/>
      <c r="R81" s="64">
        <f t="shared" si="4"/>
        <v>0</v>
      </c>
      <c r="S81" s="64"/>
      <c r="T81" s="64">
        <f t="shared" si="5"/>
        <v>0</v>
      </c>
      <c r="U81" s="64"/>
      <c r="V81" s="64">
        <f t="shared" si="6"/>
        <v>0</v>
      </c>
      <c r="W81" s="64"/>
      <c r="X81" s="64">
        <f t="shared" si="7"/>
        <v>0</v>
      </c>
      <c r="Y81" s="64"/>
      <c r="Z81" s="64">
        <f t="shared" si="8"/>
        <v>0</v>
      </c>
      <c r="AA81" s="64"/>
      <c r="AB81" s="64">
        <f t="shared" si="9"/>
        <v>0</v>
      </c>
      <c r="AC81" s="64"/>
      <c r="AD81" s="64">
        <f t="shared" si="10"/>
        <v>0</v>
      </c>
      <c r="AE81" s="64"/>
      <c r="AF81" s="64">
        <f t="shared" si="11"/>
        <v>0</v>
      </c>
      <c r="AG81" s="64"/>
      <c r="AH81" s="64">
        <f t="shared" si="12"/>
        <v>0</v>
      </c>
      <c r="AI81" s="64"/>
      <c r="AJ81" s="64">
        <f t="shared" si="13"/>
        <v>0</v>
      </c>
      <c r="AK81" s="64"/>
      <c r="AL81" s="64">
        <f t="shared" si="14"/>
        <v>0</v>
      </c>
      <c r="AM81" s="68">
        <f>K81+M81+O81+Q81+S81+U81+W81+Y81+AA81+AC81+AE81+AG81+AI81+AK81</f>
        <v>5</v>
      </c>
      <c r="AN81" s="54">
        <f t="shared" si="15"/>
        <v>325</v>
      </c>
      <c r="AO81" s="64">
        <f>J81-AM81</f>
        <v>0</v>
      </c>
      <c r="AP81" s="64">
        <f t="shared" si="17"/>
        <v>0</v>
      </c>
      <c r="AQ81" s="65"/>
    </row>
    <row r="82" spans="1:43" ht="21" customHeight="1" x14ac:dyDescent="0.35">
      <c r="A82" s="61">
        <v>35</v>
      </c>
      <c r="B82" s="62" t="s">
        <v>259</v>
      </c>
      <c r="C82" s="63" t="s">
        <v>231</v>
      </c>
      <c r="D82" s="64"/>
      <c r="E82" s="65" t="s">
        <v>313</v>
      </c>
      <c r="F82" s="66" t="s">
        <v>314</v>
      </c>
      <c r="G82" s="67">
        <v>243870</v>
      </c>
      <c r="H82" s="64">
        <v>40</v>
      </c>
      <c r="I82" s="64">
        <v>170</v>
      </c>
      <c r="J82" s="64">
        <f t="shared" si="0"/>
        <v>40</v>
      </c>
      <c r="K82" s="96">
        <v>40</v>
      </c>
      <c r="L82" s="96">
        <f t="shared" si="1"/>
        <v>6800</v>
      </c>
      <c r="M82" s="64"/>
      <c r="N82" s="64">
        <f t="shared" si="2"/>
        <v>0</v>
      </c>
      <c r="O82" s="64"/>
      <c r="P82" s="64">
        <f t="shared" si="3"/>
        <v>0</v>
      </c>
      <c r="Q82" s="64"/>
      <c r="R82" s="64">
        <f t="shared" si="4"/>
        <v>0</v>
      </c>
      <c r="S82" s="64"/>
      <c r="T82" s="64">
        <f t="shared" si="5"/>
        <v>0</v>
      </c>
      <c r="U82" s="64"/>
      <c r="V82" s="64">
        <f t="shared" si="6"/>
        <v>0</v>
      </c>
      <c r="W82" s="64"/>
      <c r="X82" s="64">
        <f t="shared" si="7"/>
        <v>0</v>
      </c>
      <c r="Y82" s="64"/>
      <c r="Z82" s="64">
        <f t="shared" si="8"/>
        <v>0</v>
      </c>
      <c r="AA82" s="64"/>
      <c r="AB82" s="64">
        <f t="shared" si="9"/>
        <v>0</v>
      </c>
      <c r="AC82" s="64"/>
      <c r="AD82" s="64">
        <f t="shared" si="10"/>
        <v>0</v>
      </c>
      <c r="AE82" s="64"/>
      <c r="AF82" s="64">
        <f t="shared" si="11"/>
        <v>0</v>
      </c>
      <c r="AG82" s="64"/>
      <c r="AH82" s="64">
        <f t="shared" si="12"/>
        <v>0</v>
      </c>
      <c r="AI82" s="64"/>
      <c r="AJ82" s="64">
        <f t="shared" si="13"/>
        <v>0</v>
      </c>
      <c r="AK82" s="64"/>
      <c r="AL82" s="64">
        <f t="shared" si="14"/>
        <v>0</v>
      </c>
      <c r="AM82" s="68">
        <f t="shared" si="15"/>
        <v>40</v>
      </c>
      <c r="AN82" s="54">
        <f t="shared" si="15"/>
        <v>6800</v>
      </c>
      <c r="AO82" s="64">
        <f t="shared" si="16"/>
        <v>0</v>
      </c>
      <c r="AP82" s="64">
        <f t="shared" si="17"/>
        <v>0</v>
      </c>
      <c r="AQ82" s="65"/>
    </row>
    <row r="83" spans="1:43" ht="21" customHeight="1" x14ac:dyDescent="0.35">
      <c r="A83" s="63"/>
      <c r="B83" s="62"/>
      <c r="C83" s="63"/>
      <c r="D83" s="64">
        <v>0</v>
      </c>
      <c r="E83" s="69"/>
      <c r="F83" s="66"/>
      <c r="G83" s="67"/>
      <c r="H83" s="64"/>
      <c r="I83" s="64">
        <v>170</v>
      </c>
      <c r="J83" s="64">
        <f t="shared" si="0"/>
        <v>0</v>
      </c>
      <c r="K83" s="96"/>
      <c r="L83" s="96">
        <f t="shared" si="1"/>
        <v>0</v>
      </c>
      <c r="M83" s="64"/>
      <c r="N83" s="64">
        <f t="shared" si="2"/>
        <v>0</v>
      </c>
      <c r="O83" s="64"/>
      <c r="P83" s="64">
        <f t="shared" si="3"/>
        <v>0</v>
      </c>
      <c r="Q83" s="64"/>
      <c r="R83" s="64">
        <f t="shared" si="4"/>
        <v>0</v>
      </c>
      <c r="S83" s="64"/>
      <c r="T83" s="64">
        <f t="shared" si="5"/>
        <v>0</v>
      </c>
      <c r="U83" s="64"/>
      <c r="V83" s="64">
        <f t="shared" si="6"/>
        <v>0</v>
      </c>
      <c r="W83" s="64"/>
      <c r="X83" s="64">
        <f t="shared" si="7"/>
        <v>0</v>
      </c>
      <c r="Y83" s="64"/>
      <c r="Z83" s="64">
        <f t="shared" si="8"/>
        <v>0</v>
      </c>
      <c r="AA83" s="64"/>
      <c r="AB83" s="64">
        <f t="shared" si="9"/>
        <v>0</v>
      </c>
      <c r="AC83" s="64"/>
      <c r="AD83" s="64">
        <f t="shared" si="10"/>
        <v>0</v>
      </c>
      <c r="AE83" s="64"/>
      <c r="AF83" s="64">
        <f t="shared" si="11"/>
        <v>0</v>
      </c>
      <c r="AG83" s="64"/>
      <c r="AH83" s="64">
        <f t="shared" si="12"/>
        <v>0</v>
      </c>
      <c r="AI83" s="64"/>
      <c r="AJ83" s="64">
        <f t="shared" si="13"/>
        <v>0</v>
      </c>
      <c r="AK83" s="64"/>
      <c r="AL83" s="64">
        <f t="shared" si="14"/>
        <v>0</v>
      </c>
      <c r="AM83" s="68">
        <f t="shared" si="15"/>
        <v>0</v>
      </c>
      <c r="AN83" s="54">
        <f t="shared" si="15"/>
        <v>0</v>
      </c>
      <c r="AO83" s="64">
        <f t="shared" si="16"/>
        <v>0</v>
      </c>
      <c r="AP83" s="64">
        <f t="shared" si="17"/>
        <v>0</v>
      </c>
      <c r="AQ83" s="65"/>
    </row>
    <row r="84" spans="1:43" ht="21" customHeight="1" x14ac:dyDescent="0.35">
      <c r="A84" s="61">
        <v>36</v>
      </c>
      <c r="B84" s="62" t="s">
        <v>260</v>
      </c>
      <c r="C84" s="63" t="s">
        <v>240</v>
      </c>
      <c r="D84" s="64"/>
      <c r="E84" s="65"/>
      <c r="F84" s="66"/>
      <c r="G84" s="67"/>
      <c r="H84" s="64"/>
      <c r="I84" s="64"/>
      <c r="J84" s="64">
        <f t="shared" si="0"/>
        <v>0</v>
      </c>
      <c r="K84" s="96"/>
      <c r="L84" s="96">
        <f t="shared" si="1"/>
        <v>0</v>
      </c>
      <c r="M84" s="64"/>
      <c r="N84" s="64">
        <f t="shared" si="2"/>
        <v>0</v>
      </c>
      <c r="O84" s="64"/>
      <c r="P84" s="64">
        <f t="shared" si="3"/>
        <v>0</v>
      </c>
      <c r="Q84" s="64"/>
      <c r="R84" s="64">
        <f t="shared" si="4"/>
        <v>0</v>
      </c>
      <c r="S84" s="64"/>
      <c r="T84" s="64">
        <f t="shared" si="5"/>
        <v>0</v>
      </c>
      <c r="U84" s="64"/>
      <c r="V84" s="64">
        <f t="shared" si="6"/>
        <v>0</v>
      </c>
      <c r="W84" s="64"/>
      <c r="X84" s="64">
        <f t="shared" si="7"/>
        <v>0</v>
      </c>
      <c r="Y84" s="64"/>
      <c r="Z84" s="64">
        <f t="shared" si="8"/>
        <v>0</v>
      </c>
      <c r="AA84" s="64"/>
      <c r="AB84" s="64">
        <f t="shared" si="9"/>
        <v>0</v>
      </c>
      <c r="AC84" s="64"/>
      <c r="AD84" s="64">
        <f t="shared" si="10"/>
        <v>0</v>
      </c>
      <c r="AE84" s="64"/>
      <c r="AF84" s="64">
        <f t="shared" si="11"/>
        <v>0</v>
      </c>
      <c r="AG84" s="64"/>
      <c r="AH84" s="64">
        <f t="shared" si="12"/>
        <v>0</v>
      </c>
      <c r="AI84" s="64"/>
      <c r="AJ84" s="64">
        <f t="shared" si="13"/>
        <v>0</v>
      </c>
      <c r="AK84" s="64"/>
      <c r="AL84" s="64">
        <f t="shared" si="14"/>
        <v>0</v>
      </c>
      <c r="AM84" s="68">
        <f t="shared" si="15"/>
        <v>0</v>
      </c>
      <c r="AN84" s="54">
        <f t="shared" si="15"/>
        <v>0</v>
      </c>
      <c r="AO84" s="64">
        <f t="shared" si="16"/>
        <v>0</v>
      </c>
      <c r="AP84" s="64">
        <f t="shared" si="17"/>
        <v>0</v>
      </c>
      <c r="AQ84" s="65"/>
    </row>
    <row r="85" spans="1:43" ht="21" customHeight="1" x14ac:dyDescent="0.35">
      <c r="A85" s="61">
        <v>37</v>
      </c>
      <c r="B85" s="62" t="s">
        <v>261</v>
      </c>
      <c r="C85" s="63" t="s">
        <v>238</v>
      </c>
      <c r="D85" s="64"/>
      <c r="E85" s="65"/>
      <c r="F85" s="66"/>
      <c r="G85" s="67"/>
      <c r="H85" s="64"/>
      <c r="I85" s="64">
        <v>17.420000000000002</v>
      </c>
      <c r="J85" s="64">
        <f t="shared" si="0"/>
        <v>0</v>
      </c>
      <c r="K85" s="96"/>
      <c r="L85" s="96">
        <f t="shared" si="1"/>
        <v>0</v>
      </c>
      <c r="M85" s="64"/>
      <c r="N85" s="64">
        <f t="shared" si="2"/>
        <v>0</v>
      </c>
      <c r="O85" s="64"/>
      <c r="P85" s="64">
        <f t="shared" si="3"/>
        <v>0</v>
      </c>
      <c r="Q85" s="64"/>
      <c r="R85" s="64">
        <f t="shared" si="4"/>
        <v>0</v>
      </c>
      <c r="S85" s="64"/>
      <c r="T85" s="64">
        <f t="shared" si="5"/>
        <v>0</v>
      </c>
      <c r="U85" s="64"/>
      <c r="V85" s="64">
        <f t="shared" si="6"/>
        <v>0</v>
      </c>
      <c r="W85" s="64"/>
      <c r="X85" s="64">
        <f t="shared" si="7"/>
        <v>0</v>
      </c>
      <c r="Y85" s="64"/>
      <c r="Z85" s="64">
        <f t="shared" si="8"/>
        <v>0</v>
      </c>
      <c r="AA85" s="64"/>
      <c r="AB85" s="64">
        <f t="shared" si="9"/>
        <v>0</v>
      </c>
      <c r="AC85" s="64"/>
      <c r="AD85" s="64">
        <f t="shared" si="10"/>
        <v>0</v>
      </c>
      <c r="AE85" s="64"/>
      <c r="AF85" s="64">
        <f t="shared" si="11"/>
        <v>0</v>
      </c>
      <c r="AG85" s="64"/>
      <c r="AH85" s="64">
        <f t="shared" si="12"/>
        <v>0</v>
      </c>
      <c r="AI85" s="64"/>
      <c r="AJ85" s="64">
        <f t="shared" si="13"/>
        <v>0</v>
      </c>
      <c r="AK85" s="64"/>
      <c r="AL85" s="64">
        <f t="shared" si="14"/>
        <v>0</v>
      </c>
      <c r="AM85" s="68">
        <f t="shared" si="15"/>
        <v>0</v>
      </c>
      <c r="AN85" s="54">
        <f t="shared" si="15"/>
        <v>0</v>
      </c>
      <c r="AO85" s="64">
        <f t="shared" si="16"/>
        <v>0</v>
      </c>
      <c r="AP85" s="64">
        <f t="shared" si="17"/>
        <v>0</v>
      </c>
      <c r="AQ85" s="65"/>
    </row>
    <row r="86" spans="1:43" ht="21" customHeight="1" x14ac:dyDescent="0.35">
      <c r="A86" s="61"/>
      <c r="B86" s="62"/>
      <c r="C86" s="63"/>
      <c r="D86" s="64"/>
      <c r="E86" s="65" t="s">
        <v>248</v>
      </c>
      <c r="F86" s="66">
        <v>2409005035</v>
      </c>
      <c r="G86" s="67">
        <v>243868</v>
      </c>
      <c r="H86" s="64">
        <v>12</v>
      </c>
      <c r="I86" s="64">
        <v>17.420000000000002</v>
      </c>
      <c r="J86" s="64">
        <f t="shared" si="0"/>
        <v>12</v>
      </c>
      <c r="K86" s="96">
        <v>12</v>
      </c>
      <c r="L86" s="96">
        <f t="shared" si="1"/>
        <v>209.04000000000002</v>
      </c>
      <c r="M86" s="64"/>
      <c r="N86" s="64">
        <f t="shared" si="2"/>
        <v>0</v>
      </c>
      <c r="O86" s="64"/>
      <c r="P86" s="64">
        <f t="shared" si="3"/>
        <v>0</v>
      </c>
      <c r="Q86" s="64"/>
      <c r="R86" s="64">
        <f t="shared" si="4"/>
        <v>0</v>
      </c>
      <c r="S86" s="64"/>
      <c r="T86" s="64">
        <f t="shared" si="5"/>
        <v>0</v>
      </c>
      <c r="U86" s="64"/>
      <c r="V86" s="64">
        <f t="shared" si="6"/>
        <v>0</v>
      </c>
      <c r="W86" s="64"/>
      <c r="X86" s="64">
        <f t="shared" si="7"/>
        <v>0</v>
      </c>
      <c r="Y86" s="64"/>
      <c r="Z86" s="64">
        <f t="shared" si="8"/>
        <v>0</v>
      </c>
      <c r="AA86" s="64"/>
      <c r="AB86" s="64">
        <f t="shared" si="9"/>
        <v>0</v>
      </c>
      <c r="AC86" s="64"/>
      <c r="AD86" s="64">
        <f t="shared" si="10"/>
        <v>0</v>
      </c>
      <c r="AE86" s="64"/>
      <c r="AF86" s="64">
        <f t="shared" si="11"/>
        <v>0</v>
      </c>
      <c r="AG86" s="64"/>
      <c r="AH86" s="64">
        <f t="shared" si="12"/>
        <v>0</v>
      </c>
      <c r="AI86" s="64"/>
      <c r="AJ86" s="64">
        <f t="shared" si="13"/>
        <v>0</v>
      </c>
      <c r="AK86" s="64"/>
      <c r="AL86" s="64">
        <f t="shared" si="14"/>
        <v>0</v>
      </c>
      <c r="AM86" s="68">
        <f t="shared" si="15"/>
        <v>12</v>
      </c>
      <c r="AN86" s="54">
        <f t="shared" si="15"/>
        <v>209.04000000000002</v>
      </c>
      <c r="AO86" s="64">
        <f t="shared" si="16"/>
        <v>0</v>
      </c>
      <c r="AP86" s="64">
        <f t="shared" si="17"/>
        <v>0</v>
      </c>
      <c r="AQ86" s="65"/>
    </row>
    <row r="87" spans="1:43" ht="21" customHeight="1" x14ac:dyDescent="0.35">
      <c r="A87" s="61">
        <v>38</v>
      </c>
      <c r="B87" s="62" t="s">
        <v>262</v>
      </c>
      <c r="C87" s="63" t="s">
        <v>31</v>
      </c>
      <c r="D87" s="64"/>
      <c r="E87" s="65"/>
      <c r="F87" s="66"/>
      <c r="G87" s="67"/>
      <c r="H87" s="64"/>
      <c r="I87" s="64">
        <v>29.75</v>
      </c>
      <c r="J87" s="64">
        <f t="shared" si="0"/>
        <v>0</v>
      </c>
      <c r="K87" s="96"/>
      <c r="L87" s="96">
        <f t="shared" si="1"/>
        <v>0</v>
      </c>
      <c r="M87" s="64"/>
      <c r="N87" s="64">
        <f t="shared" si="2"/>
        <v>0</v>
      </c>
      <c r="O87" s="64"/>
      <c r="P87" s="64">
        <f t="shared" si="3"/>
        <v>0</v>
      </c>
      <c r="Q87" s="64"/>
      <c r="R87" s="64">
        <f t="shared" si="4"/>
        <v>0</v>
      </c>
      <c r="S87" s="64"/>
      <c r="T87" s="64">
        <f t="shared" si="5"/>
        <v>0</v>
      </c>
      <c r="U87" s="64"/>
      <c r="V87" s="64">
        <f t="shared" si="6"/>
        <v>0</v>
      </c>
      <c r="W87" s="64"/>
      <c r="X87" s="64">
        <f t="shared" si="7"/>
        <v>0</v>
      </c>
      <c r="Y87" s="64"/>
      <c r="Z87" s="64">
        <f t="shared" si="8"/>
        <v>0</v>
      </c>
      <c r="AA87" s="64"/>
      <c r="AB87" s="64">
        <f t="shared" si="9"/>
        <v>0</v>
      </c>
      <c r="AC87" s="64"/>
      <c r="AD87" s="64">
        <f t="shared" si="10"/>
        <v>0</v>
      </c>
      <c r="AE87" s="64"/>
      <c r="AF87" s="64">
        <f t="shared" si="11"/>
        <v>0</v>
      </c>
      <c r="AG87" s="64"/>
      <c r="AH87" s="64">
        <f t="shared" si="12"/>
        <v>0</v>
      </c>
      <c r="AI87" s="64"/>
      <c r="AJ87" s="64">
        <f t="shared" si="13"/>
        <v>0</v>
      </c>
      <c r="AK87" s="64"/>
      <c r="AL87" s="64">
        <f t="shared" si="14"/>
        <v>0</v>
      </c>
      <c r="AM87" s="68">
        <f t="shared" si="15"/>
        <v>0</v>
      </c>
      <c r="AN87" s="54">
        <f t="shared" si="15"/>
        <v>0</v>
      </c>
      <c r="AO87" s="64">
        <f t="shared" si="16"/>
        <v>0</v>
      </c>
      <c r="AP87" s="64">
        <f t="shared" si="17"/>
        <v>0</v>
      </c>
      <c r="AQ87" s="65"/>
    </row>
    <row r="88" spans="1:43" ht="21" customHeight="1" x14ac:dyDescent="0.35">
      <c r="A88" s="63"/>
      <c r="B88" s="62"/>
      <c r="C88" s="63"/>
      <c r="D88" s="64">
        <v>0</v>
      </c>
      <c r="E88" s="69"/>
      <c r="F88" s="66"/>
      <c r="G88" s="67"/>
      <c r="H88" s="64"/>
      <c r="I88" s="64">
        <v>33</v>
      </c>
      <c r="J88" s="64">
        <f t="shared" si="0"/>
        <v>0</v>
      </c>
      <c r="K88" s="96"/>
      <c r="L88" s="96">
        <f t="shared" si="1"/>
        <v>0</v>
      </c>
      <c r="M88" s="64"/>
      <c r="N88" s="64">
        <f t="shared" si="2"/>
        <v>0</v>
      </c>
      <c r="O88" s="64"/>
      <c r="P88" s="64">
        <f t="shared" si="3"/>
        <v>0</v>
      </c>
      <c r="Q88" s="64"/>
      <c r="R88" s="64">
        <f t="shared" si="4"/>
        <v>0</v>
      </c>
      <c r="S88" s="64"/>
      <c r="T88" s="64">
        <f t="shared" si="5"/>
        <v>0</v>
      </c>
      <c r="U88" s="64"/>
      <c r="V88" s="64">
        <f t="shared" si="6"/>
        <v>0</v>
      </c>
      <c r="W88" s="64"/>
      <c r="X88" s="64">
        <f t="shared" si="7"/>
        <v>0</v>
      </c>
      <c r="Y88" s="64"/>
      <c r="Z88" s="64">
        <f t="shared" si="8"/>
        <v>0</v>
      </c>
      <c r="AA88" s="64"/>
      <c r="AB88" s="64">
        <f t="shared" si="9"/>
        <v>0</v>
      </c>
      <c r="AC88" s="64"/>
      <c r="AD88" s="64">
        <f t="shared" si="10"/>
        <v>0</v>
      </c>
      <c r="AE88" s="64"/>
      <c r="AF88" s="64">
        <f t="shared" si="11"/>
        <v>0</v>
      </c>
      <c r="AG88" s="64"/>
      <c r="AH88" s="64">
        <f t="shared" si="12"/>
        <v>0</v>
      </c>
      <c r="AI88" s="64"/>
      <c r="AJ88" s="64">
        <f t="shared" si="13"/>
        <v>0</v>
      </c>
      <c r="AK88" s="64"/>
      <c r="AL88" s="64">
        <f t="shared" si="14"/>
        <v>0</v>
      </c>
      <c r="AM88" s="68">
        <f t="shared" si="15"/>
        <v>0</v>
      </c>
      <c r="AN88" s="54">
        <f t="shared" si="15"/>
        <v>0</v>
      </c>
      <c r="AO88" s="64">
        <f t="shared" si="16"/>
        <v>0</v>
      </c>
      <c r="AP88" s="64">
        <f t="shared" si="17"/>
        <v>0</v>
      </c>
      <c r="AQ88" s="65"/>
    </row>
    <row r="89" spans="1:43" ht="21" customHeight="1" x14ac:dyDescent="0.35">
      <c r="A89" s="63"/>
      <c r="B89" s="62"/>
      <c r="C89" s="63"/>
      <c r="D89" s="64"/>
      <c r="E89" s="65" t="s">
        <v>248</v>
      </c>
      <c r="F89" s="66">
        <v>2409005035</v>
      </c>
      <c r="G89" s="67">
        <v>243868</v>
      </c>
      <c r="H89" s="64">
        <v>24</v>
      </c>
      <c r="I89" s="64">
        <v>29.75</v>
      </c>
      <c r="J89" s="64">
        <f t="shared" si="0"/>
        <v>24</v>
      </c>
      <c r="K89" s="96">
        <v>24</v>
      </c>
      <c r="L89" s="96">
        <f t="shared" si="1"/>
        <v>714</v>
      </c>
      <c r="M89" s="64"/>
      <c r="N89" s="64">
        <f t="shared" si="2"/>
        <v>0</v>
      </c>
      <c r="O89" s="64"/>
      <c r="P89" s="64">
        <f t="shared" si="3"/>
        <v>0</v>
      </c>
      <c r="Q89" s="64"/>
      <c r="R89" s="64">
        <f t="shared" si="4"/>
        <v>0</v>
      </c>
      <c r="S89" s="64"/>
      <c r="T89" s="64">
        <f t="shared" si="5"/>
        <v>0</v>
      </c>
      <c r="U89" s="64"/>
      <c r="V89" s="64">
        <f t="shared" si="6"/>
        <v>0</v>
      </c>
      <c r="W89" s="64"/>
      <c r="X89" s="64">
        <f t="shared" si="7"/>
        <v>0</v>
      </c>
      <c r="Y89" s="64"/>
      <c r="Z89" s="64">
        <f t="shared" si="8"/>
        <v>0</v>
      </c>
      <c r="AA89" s="64"/>
      <c r="AB89" s="64">
        <f t="shared" si="9"/>
        <v>0</v>
      </c>
      <c r="AC89" s="64"/>
      <c r="AD89" s="64">
        <f t="shared" si="10"/>
        <v>0</v>
      </c>
      <c r="AE89" s="64"/>
      <c r="AF89" s="64">
        <f t="shared" si="11"/>
        <v>0</v>
      </c>
      <c r="AG89" s="64"/>
      <c r="AH89" s="64">
        <f t="shared" si="12"/>
        <v>0</v>
      </c>
      <c r="AI89" s="64"/>
      <c r="AJ89" s="64">
        <f t="shared" si="13"/>
        <v>0</v>
      </c>
      <c r="AK89" s="64"/>
      <c r="AL89" s="64">
        <f t="shared" si="14"/>
        <v>0</v>
      </c>
      <c r="AM89" s="68">
        <f t="shared" si="15"/>
        <v>24</v>
      </c>
      <c r="AN89" s="54">
        <f t="shared" si="15"/>
        <v>714</v>
      </c>
      <c r="AO89" s="64">
        <f t="shared" ref="AO89:AO121" si="18">J89-AM89</f>
        <v>0</v>
      </c>
      <c r="AP89" s="64">
        <f t="shared" ref="AP89:AP121" si="19">I89*AO89</f>
        <v>0</v>
      </c>
      <c r="AQ89" s="65"/>
    </row>
    <row r="90" spans="1:43" ht="21" customHeight="1" x14ac:dyDescent="0.35">
      <c r="A90" s="61">
        <v>39</v>
      </c>
      <c r="B90" s="62" t="s">
        <v>263</v>
      </c>
      <c r="C90" s="63" t="s">
        <v>31</v>
      </c>
      <c r="D90" s="64"/>
      <c r="E90" s="65"/>
      <c r="F90" s="66"/>
      <c r="G90" s="67"/>
      <c r="H90" s="64"/>
      <c r="I90" s="64">
        <v>20</v>
      </c>
      <c r="J90" s="64">
        <f t="shared" ref="J90:J127" si="20">D90+H90</f>
        <v>0</v>
      </c>
      <c r="K90" s="96"/>
      <c r="L90" s="96">
        <f t="shared" ref="L90:L127" si="21">I90*K90</f>
        <v>0</v>
      </c>
      <c r="M90" s="64"/>
      <c r="N90" s="64">
        <f t="shared" ref="N90:N135" si="22">I90*M90</f>
        <v>0</v>
      </c>
      <c r="O90" s="64"/>
      <c r="P90" s="64">
        <f t="shared" ref="P90:P121" si="23">I90*O90</f>
        <v>0</v>
      </c>
      <c r="Q90" s="64"/>
      <c r="R90" s="64">
        <f t="shared" ref="R90:R121" si="24">I90*Q90</f>
        <v>0</v>
      </c>
      <c r="S90" s="64"/>
      <c r="T90" s="64">
        <f t="shared" ref="T90:T121" si="25">I90*S90</f>
        <v>0</v>
      </c>
      <c r="U90" s="64"/>
      <c r="V90" s="64">
        <f t="shared" ref="V90:V121" si="26">I90*U90</f>
        <v>0</v>
      </c>
      <c r="W90" s="64"/>
      <c r="X90" s="64">
        <f t="shared" ref="X90:X121" si="27">I90*W90</f>
        <v>0</v>
      </c>
      <c r="Y90" s="64"/>
      <c r="Z90" s="64">
        <f t="shared" ref="Z90:Z121" si="28">I90*Y90</f>
        <v>0</v>
      </c>
      <c r="AA90" s="64"/>
      <c r="AB90" s="64">
        <f t="shared" ref="AB90:AB121" si="29">I90*AA90</f>
        <v>0</v>
      </c>
      <c r="AC90" s="64"/>
      <c r="AD90" s="64">
        <f t="shared" ref="AD90:AD121" si="30">I90*AC90</f>
        <v>0</v>
      </c>
      <c r="AE90" s="64"/>
      <c r="AF90" s="64">
        <f t="shared" ref="AF90:AF121" si="31">I90*AE90</f>
        <v>0</v>
      </c>
      <c r="AG90" s="64"/>
      <c r="AH90" s="64">
        <f t="shared" ref="AH90:AH121" si="32">I90*AG90</f>
        <v>0</v>
      </c>
      <c r="AI90" s="64"/>
      <c r="AJ90" s="64">
        <f t="shared" ref="AJ90:AJ121" si="33">I90*AI90</f>
        <v>0</v>
      </c>
      <c r="AK90" s="64"/>
      <c r="AL90" s="64">
        <f t="shared" ref="AL90:AL121" si="34">I90*AK90</f>
        <v>0</v>
      </c>
      <c r="AM90" s="68">
        <f t="shared" ref="AM90:AN127" si="35">K90+M90+O90+Q90+S90+U90+W90+Y90+AA90+AC90+AE90+AG90+AI90+AK90</f>
        <v>0</v>
      </c>
      <c r="AN90" s="54">
        <f t="shared" si="35"/>
        <v>0</v>
      </c>
      <c r="AO90" s="64">
        <f t="shared" si="18"/>
        <v>0</v>
      </c>
      <c r="AP90" s="64">
        <f t="shared" si="19"/>
        <v>0</v>
      </c>
      <c r="AQ90" s="65"/>
    </row>
    <row r="91" spans="1:43" ht="21" customHeight="1" x14ac:dyDescent="0.35">
      <c r="A91" s="61">
        <v>40</v>
      </c>
      <c r="B91" s="62" t="s">
        <v>264</v>
      </c>
      <c r="C91" s="63" t="s">
        <v>31</v>
      </c>
      <c r="D91" s="64"/>
      <c r="E91" s="65"/>
      <c r="F91" s="66"/>
      <c r="G91" s="67"/>
      <c r="H91" s="64"/>
      <c r="I91" s="64">
        <v>27</v>
      </c>
      <c r="J91" s="64">
        <f t="shared" si="20"/>
        <v>0</v>
      </c>
      <c r="K91" s="96"/>
      <c r="L91" s="96">
        <f t="shared" si="21"/>
        <v>0</v>
      </c>
      <c r="M91" s="64"/>
      <c r="N91" s="64">
        <f t="shared" si="22"/>
        <v>0</v>
      </c>
      <c r="O91" s="64"/>
      <c r="P91" s="64">
        <f t="shared" si="23"/>
        <v>0</v>
      </c>
      <c r="Q91" s="64"/>
      <c r="R91" s="64">
        <f t="shared" si="24"/>
        <v>0</v>
      </c>
      <c r="S91" s="64"/>
      <c r="T91" s="64">
        <f t="shared" si="25"/>
        <v>0</v>
      </c>
      <c r="U91" s="64"/>
      <c r="V91" s="64">
        <f t="shared" si="26"/>
        <v>0</v>
      </c>
      <c r="W91" s="64"/>
      <c r="X91" s="64">
        <f t="shared" si="27"/>
        <v>0</v>
      </c>
      <c r="Y91" s="64"/>
      <c r="Z91" s="64">
        <f t="shared" si="28"/>
        <v>0</v>
      </c>
      <c r="AA91" s="64"/>
      <c r="AB91" s="64">
        <f t="shared" si="29"/>
        <v>0</v>
      </c>
      <c r="AC91" s="64"/>
      <c r="AD91" s="64">
        <f t="shared" si="30"/>
        <v>0</v>
      </c>
      <c r="AE91" s="64"/>
      <c r="AF91" s="64">
        <f t="shared" si="31"/>
        <v>0</v>
      </c>
      <c r="AG91" s="64"/>
      <c r="AH91" s="64">
        <f t="shared" si="32"/>
        <v>0</v>
      </c>
      <c r="AI91" s="64"/>
      <c r="AJ91" s="64">
        <f t="shared" si="33"/>
        <v>0</v>
      </c>
      <c r="AK91" s="64"/>
      <c r="AL91" s="64">
        <f t="shared" si="34"/>
        <v>0</v>
      </c>
      <c r="AM91" s="68">
        <f t="shared" si="35"/>
        <v>0</v>
      </c>
      <c r="AN91" s="54">
        <f t="shared" si="35"/>
        <v>0</v>
      </c>
      <c r="AO91" s="64">
        <f t="shared" si="18"/>
        <v>0</v>
      </c>
      <c r="AP91" s="64">
        <f t="shared" si="19"/>
        <v>0</v>
      </c>
      <c r="AQ91" s="65"/>
    </row>
    <row r="92" spans="1:43" ht="21" customHeight="1" x14ac:dyDescent="0.35">
      <c r="A92" s="61">
        <v>41</v>
      </c>
      <c r="B92" s="62" t="s">
        <v>265</v>
      </c>
      <c r="C92" s="63" t="s">
        <v>31</v>
      </c>
      <c r="D92" s="64"/>
      <c r="E92" s="65"/>
      <c r="F92" s="66"/>
      <c r="G92" s="67"/>
      <c r="H92" s="64"/>
      <c r="I92" s="64">
        <v>52</v>
      </c>
      <c r="J92" s="64">
        <f t="shared" si="20"/>
        <v>0</v>
      </c>
      <c r="K92" s="96"/>
      <c r="L92" s="96">
        <f t="shared" si="21"/>
        <v>0</v>
      </c>
      <c r="M92" s="64"/>
      <c r="N92" s="64">
        <f t="shared" si="22"/>
        <v>0</v>
      </c>
      <c r="O92" s="64"/>
      <c r="P92" s="64">
        <f t="shared" si="23"/>
        <v>0</v>
      </c>
      <c r="Q92" s="64"/>
      <c r="R92" s="64">
        <f t="shared" si="24"/>
        <v>0</v>
      </c>
      <c r="S92" s="64"/>
      <c r="T92" s="64">
        <f t="shared" si="25"/>
        <v>0</v>
      </c>
      <c r="U92" s="64"/>
      <c r="V92" s="64">
        <f t="shared" si="26"/>
        <v>0</v>
      </c>
      <c r="W92" s="64"/>
      <c r="X92" s="64">
        <f t="shared" si="27"/>
        <v>0</v>
      </c>
      <c r="Y92" s="64"/>
      <c r="Z92" s="64">
        <f t="shared" si="28"/>
        <v>0</v>
      </c>
      <c r="AA92" s="64"/>
      <c r="AB92" s="64">
        <f t="shared" si="29"/>
        <v>0</v>
      </c>
      <c r="AC92" s="64"/>
      <c r="AD92" s="64">
        <f t="shared" si="30"/>
        <v>0</v>
      </c>
      <c r="AE92" s="64"/>
      <c r="AF92" s="64">
        <f t="shared" si="31"/>
        <v>0</v>
      </c>
      <c r="AG92" s="64"/>
      <c r="AH92" s="64">
        <f t="shared" si="32"/>
        <v>0</v>
      </c>
      <c r="AI92" s="64"/>
      <c r="AJ92" s="64">
        <f t="shared" si="33"/>
        <v>0</v>
      </c>
      <c r="AK92" s="64"/>
      <c r="AL92" s="64">
        <f t="shared" si="34"/>
        <v>0</v>
      </c>
      <c r="AM92" s="68">
        <f t="shared" si="35"/>
        <v>0</v>
      </c>
      <c r="AN92" s="54">
        <f t="shared" si="35"/>
        <v>0</v>
      </c>
      <c r="AO92" s="64">
        <f t="shared" si="18"/>
        <v>0</v>
      </c>
      <c r="AP92" s="64">
        <f t="shared" si="19"/>
        <v>0</v>
      </c>
      <c r="AQ92" s="65"/>
    </row>
    <row r="93" spans="1:43" ht="21" customHeight="1" x14ac:dyDescent="0.35">
      <c r="A93" s="61">
        <v>42</v>
      </c>
      <c r="B93" s="62" t="s">
        <v>266</v>
      </c>
      <c r="C93" s="63" t="s">
        <v>238</v>
      </c>
      <c r="D93" s="64"/>
      <c r="E93" s="65"/>
      <c r="F93" s="66"/>
      <c r="G93" s="67"/>
      <c r="H93" s="64"/>
      <c r="I93" s="64"/>
      <c r="J93" s="64">
        <f t="shared" si="20"/>
        <v>0</v>
      </c>
      <c r="K93" s="96"/>
      <c r="L93" s="96">
        <f t="shared" si="21"/>
        <v>0</v>
      </c>
      <c r="M93" s="64"/>
      <c r="N93" s="64">
        <f t="shared" si="22"/>
        <v>0</v>
      </c>
      <c r="O93" s="64"/>
      <c r="P93" s="64">
        <f t="shared" si="23"/>
        <v>0</v>
      </c>
      <c r="Q93" s="64"/>
      <c r="R93" s="64">
        <f t="shared" si="24"/>
        <v>0</v>
      </c>
      <c r="S93" s="64"/>
      <c r="T93" s="64">
        <f t="shared" si="25"/>
        <v>0</v>
      </c>
      <c r="U93" s="64"/>
      <c r="V93" s="64">
        <f t="shared" si="26"/>
        <v>0</v>
      </c>
      <c r="W93" s="64"/>
      <c r="X93" s="64">
        <f t="shared" si="27"/>
        <v>0</v>
      </c>
      <c r="Y93" s="64"/>
      <c r="Z93" s="64">
        <f t="shared" si="28"/>
        <v>0</v>
      </c>
      <c r="AA93" s="64"/>
      <c r="AB93" s="64">
        <f t="shared" si="29"/>
        <v>0</v>
      </c>
      <c r="AC93" s="64"/>
      <c r="AD93" s="64">
        <f t="shared" si="30"/>
        <v>0</v>
      </c>
      <c r="AE93" s="64"/>
      <c r="AF93" s="64">
        <f t="shared" si="31"/>
        <v>0</v>
      </c>
      <c r="AG93" s="64"/>
      <c r="AH93" s="64">
        <f t="shared" si="32"/>
        <v>0</v>
      </c>
      <c r="AI93" s="64"/>
      <c r="AJ93" s="64">
        <f t="shared" si="33"/>
        <v>0</v>
      </c>
      <c r="AK93" s="64"/>
      <c r="AL93" s="64">
        <f t="shared" si="34"/>
        <v>0</v>
      </c>
      <c r="AM93" s="68">
        <f t="shared" si="35"/>
        <v>0</v>
      </c>
      <c r="AN93" s="54">
        <f t="shared" si="35"/>
        <v>0</v>
      </c>
      <c r="AO93" s="64">
        <f t="shared" si="18"/>
        <v>0</v>
      </c>
      <c r="AP93" s="64">
        <f t="shared" si="19"/>
        <v>0</v>
      </c>
      <c r="AQ93" s="65"/>
    </row>
    <row r="94" spans="1:43" ht="21" customHeight="1" x14ac:dyDescent="0.35">
      <c r="A94" s="61">
        <v>43</v>
      </c>
      <c r="B94" s="62" t="s">
        <v>267</v>
      </c>
      <c r="C94" s="63" t="s">
        <v>52</v>
      </c>
      <c r="D94" s="64"/>
      <c r="E94" s="65"/>
      <c r="F94" s="66"/>
      <c r="G94" s="67"/>
      <c r="H94" s="64"/>
      <c r="I94" s="64">
        <v>18.329999999999998</v>
      </c>
      <c r="J94" s="64">
        <f t="shared" si="20"/>
        <v>0</v>
      </c>
      <c r="K94" s="96"/>
      <c r="L94" s="96">
        <f t="shared" si="21"/>
        <v>0</v>
      </c>
      <c r="M94" s="64"/>
      <c r="N94" s="64">
        <f t="shared" si="22"/>
        <v>0</v>
      </c>
      <c r="O94" s="64"/>
      <c r="P94" s="64">
        <f t="shared" si="23"/>
        <v>0</v>
      </c>
      <c r="Q94" s="64"/>
      <c r="R94" s="64">
        <f t="shared" si="24"/>
        <v>0</v>
      </c>
      <c r="S94" s="64"/>
      <c r="T94" s="64">
        <f t="shared" si="25"/>
        <v>0</v>
      </c>
      <c r="U94" s="64"/>
      <c r="V94" s="64">
        <f t="shared" si="26"/>
        <v>0</v>
      </c>
      <c r="W94" s="64"/>
      <c r="X94" s="64">
        <f t="shared" si="27"/>
        <v>0</v>
      </c>
      <c r="Y94" s="64"/>
      <c r="Z94" s="64">
        <f t="shared" si="28"/>
        <v>0</v>
      </c>
      <c r="AA94" s="64"/>
      <c r="AB94" s="64">
        <f t="shared" si="29"/>
        <v>0</v>
      </c>
      <c r="AC94" s="64"/>
      <c r="AD94" s="64">
        <f t="shared" si="30"/>
        <v>0</v>
      </c>
      <c r="AE94" s="64"/>
      <c r="AF94" s="64">
        <f t="shared" si="31"/>
        <v>0</v>
      </c>
      <c r="AG94" s="64"/>
      <c r="AH94" s="64">
        <f t="shared" si="32"/>
        <v>0</v>
      </c>
      <c r="AI94" s="64"/>
      <c r="AJ94" s="64">
        <f t="shared" si="33"/>
        <v>0</v>
      </c>
      <c r="AK94" s="64"/>
      <c r="AL94" s="64">
        <f t="shared" si="34"/>
        <v>0</v>
      </c>
      <c r="AM94" s="68">
        <f t="shared" si="35"/>
        <v>0</v>
      </c>
      <c r="AN94" s="54">
        <f t="shared" si="35"/>
        <v>0</v>
      </c>
      <c r="AO94" s="64">
        <f t="shared" si="18"/>
        <v>0</v>
      </c>
      <c r="AP94" s="64">
        <f t="shared" si="19"/>
        <v>0</v>
      </c>
      <c r="AQ94" s="65"/>
    </row>
    <row r="95" spans="1:43" ht="21" customHeight="1" x14ac:dyDescent="0.35">
      <c r="A95" s="61"/>
      <c r="B95" s="62"/>
      <c r="C95" s="63"/>
      <c r="D95" s="64"/>
      <c r="E95" s="65" t="s">
        <v>248</v>
      </c>
      <c r="F95" s="66">
        <v>2409005035</v>
      </c>
      <c r="G95" s="67">
        <v>243868</v>
      </c>
      <c r="H95" s="64">
        <v>24</v>
      </c>
      <c r="I95" s="64">
        <v>18.329999999999998</v>
      </c>
      <c r="J95" s="64">
        <f t="shared" si="20"/>
        <v>24</v>
      </c>
      <c r="K95" s="96">
        <v>24</v>
      </c>
      <c r="L95" s="96">
        <f t="shared" si="21"/>
        <v>439.91999999999996</v>
      </c>
      <c r="M95" s="64"/>
      <c r="N95" s="64">
        <f t="shared" si="22"/>
        <v>0</v>
      </c>
      <c r="O95" s="64"/>
      <c r="P95" s="64">
        <f t="shared" si="23"/>
        <v>0</v>
      </c>
      <c r="Q95" s="64"/>
      <c r="R95" s="64">
        <f t="shared" si="24"/>
        <v>0</v>
      </c>
      <c r="S95" s="64"/>
      <c r="T95" s="64">
        <f t="shared" si="25"/>
        <v>0</v>
      </c>
      <c r="U95" s="64"/>
      <c r="V95" s="64">
        <f t="shared" si="26"/>
        <v>0</v>
      </c>
      <c r="W95" s="64"/>
      <c r="X95" s="64">
        <f t="shared" si="27"/>
        <v>0</v>
      </c>
      <c r="Y95" s="64"/>
      <c r="Z95" s="64">
        <f t="shared" si="28"/>
        <v>0</v>
      </c>
      <c r="AA95" s="64"/>
      <c r="AB95" s="64">
        <f t="shared" si="29"/>
        <v>0</v>
      </c>
      <c r="AC95" s="64"/>
      <c r="AD95" s="64">
        <f t="shared" si="30"/>
        <v>0</v>
      </c>
      <c r="AE95" s="64"/>
      <c r="AF95" s="64">
        <f t="shared" si="31"/>
        <v>0</v>
      </c>
      <c r="AG95" s="64"/>
      <c r="AH95" s="64">
        <f t="shared" si="32"/>
        <v>0</v>
      </c>
      <c r="AI95" s="64"/>
      <c r="AJ95" s="64">
        <f t="shared" si="33"/>
        <v>0</v>
      </c>
      <c r="AK95" s="64"/>
      <c r="AL95" s="64">
        <f t="shared" si="34"/>
        <v>0</v>
      </c>
      <c r="AM95" s="68">
        <f t="shared" si="35"/>
        <v>24</v>
      </c>
      <c r="AN95" s="54">
        <f t="shared" si="35"/>
        <v>439.91999999999996</v>
      </c>
      <c r="AO95" s="64">
        <f t="shared" si="18"/>
        <v>0</v>
      </c>
      <c r="AP95" s="64">
        <f t="shared" si="19"/>
        <v>0</v>
      </c>
      <c r="AQ95" s="65"/>
    </row>
    <row r="96" spans="1:43" ht="21" customHeight="1" x14ac:dyDescent="0.35">
      <c r="A96" s="61">
        <v>44</v>
      </c>
      <c r="B96" s="62" t="s">
        <v>268</v>
      </c>
      <c r="C96" s="63" t="s">
        <v>223</v>
      </c>
      <c r="D96" s="64"/>
      <c r="E96" s="65"/>
      <c r="F96" s="66"/>
      <c r="G96" s="67"/>
      <c r="H96" s="64"/>
      <c r="I96" s="64">
        <v>75</v>
      </c>
      <c r="J96" s="64">
        <f t="shared" si="20"/>
        <v>0</v>
      </c>
      <c r="K96" s="96"/>
      <c r="L96" s="96">
        <f t="shared" si="21"/>
        <v>0</v>
      </c>
      <c r="M96" s="64"/>
      <c r="N96" s="64">
        <f t="shared" si="22"/>
        <v>0</v>
      </c>
      <c r="O96" s="64"/>
      <c r="P96" s="64">
        <f t="shared" si="23"/>
        <v>0</v>
      </c>
      <c r="Q96" s="64"/>
      <c r="R96" s="64">
        <f t="shared" si="24"/>
        <v>0</v>
      </c>
      <c r="S96" s="64"/>
      <c r="T96" s="64">
        <f t="shared" si="25"/>
        <v>0</v>
      </c>
      <c r="U96" s="64"/>
      <c r="V96" s="64">
        <f t="shared" si="26"/>
        <v>0</v>
      </c>
      <c r="W96" s="64"/>
      <c r="X96" s="64">
        <f t="shared" si="27"/>
        <v>0</v>
      </c>
      <c r="Y96" s="64"/>
      <c r="Z96" s="64">
        <f t="shared" si="28"/>
        <v>0</v>
      </c>
      <c r="AA96" s="64"/>
      <c r="AB96" s="64">
        <f t="shared" si="29"/>
        <v>0</v>
      </c>
      <c r="AC96" s="64"/>
      <c r="AD96" s="64">
        <f t="shared" si="30"/>
        <v>0</v>
      </c>
      <c r="AE96" s="64"/>
      <c r="AF96" s="64">
        <f t="shared" si="31"/>
        <v>0</v>
      </c>
      <c r="AG96" s="64"/>
      <c r="AH96" s="64">
        <f t="shared" si="32"/>
        <v>0</v>
      </c>
      <c r="AI96" s="64"/>
      <c r="AJ96" s="64">
        <f t="shared" si="33"/>
        <v>0</v>
      </c>
      <c r="AK96" s="64"/>
      <c r="AL96" s="64">
        <f t="shared" si="34"/>
        <v>0</v>
      </c>
      <c r="AM96" s="68">
        <f t="shared" si="35"/>
        <v>0</v>
      </c>
      <c r="AN96" s="54">
        <f t="shared" si="35"/>
        <v>0</v>
      </c>
      <c r="AO96" s="64">
        <f t="shared" si="18"/>
        <v>0</v>
      </c>
      <c r="AP96" s="64">
        <f t="shared" si="19"/>
        <v>0</v>
      </c>
      <c r="AQ96" s="65"/>
    </row>
    <row r="97" spans="1:43" ht="21" customHeight="1" x14ac:dyDescent="0.35">
      <c r="A97" s="63"/>
      <c r="B97" s="62"/>
      <c r="C97" s="63"/>
      <c r="D97" s="64">
        <v>0</v>
      </c>
      <c r="E97" s="65"/>
      <c r="F97" s="66"/>
      <c r="G97" s="67"/>
      <c r="H97" s="64"/>
      <c r="I97" s="64">
        <v>55</v>
      </c>
      <c r="J97" s="64">
        <f t="shared" si="20"/>
        <v>0</v>
      </c>
      <c r="K97" s="96"/>
      <c r="L97" s="96">
        <f t="shared" si="21"/>
        <v>0</v>
      </c>
      <c r="M97" s="64"/>
      <c r="N97" s="64">
        <f t="shared" si="22"/>
        <v>0</v>
      </c>
      <c r="O97" s="64"/>
      <c r="P97" s="64">
        <f t="shared" si="23"/>
        <v>0</v>
      </c>
      <c r="Q97" s="64"/>
      <c r="R97" s="64">
        <f t="shared" si="24"/>
        <v>0</v>
      </c>
      <c r="S97" s="64"/>
      <c r="T97" s="64">
        <f t="shared" si="25"/>
        <v>0</v>
      </c>
      <c r="U97" s="64"/>
      <c r="V97" s="64">
        <f t="shared" si="26"/>
        <v>0</v>
      </c>
      <c r="W97" s="64"/>
      <c r="X97" s="64">
        <f t="shared" si="27"/>
        <v>0</v>
      </c>
      <c r="Y97" s="64"/>
      <c r="Z97" s="64">
        <f t="shared" si="28"/>
        <v>0</v>
      </c>
      <c r="AA97" s="64"/>
      <c r="AB97" s="64">
        <f t="shared" si="29"/>
        <v>0</v>
      </c>
      <c r="AC97" s="64"/>
      <c r="AD97" s="64">
        <f t="shared" si="30"/>
        <v>0</v>
      </c>
      <c r="AE97" s="64"/>
      <c r="AF97" s="64">
        <f t="shared" si="31"/>
        <v>0</v>
      </c>
      <c r="AG97" s="64"/>
      <c r="AH97" s="64">
        <f t="shared" si="32"/>
        <v>0</v>
      </c>
      <c r="AI97" s="64"/>
      <c r="AJ97" s="64">
        <f t="shared" si="33"/>
        <v>0</v>
      </c>
      <c r="AK97" s="64"/>
      <c r="AL97" s="64">
        <f t="shared" si="34"/>
        <v>0</v>
      </c>
      <c r="AM97" s="68">
        <f t="shared" si="35"/>
        <v>0</v>
      </c>
      <c r="AN97" s="54">
        <f t="shared" si="35"/>
        <v>0</v>
      </c>
      <c r="AO97" s="64">
        <f t="shared" si="18"/>
        <v>0</v>
      </c>
      <c r="AP97" s="64">
        <f t="shared" si="19"/>
        <v>0</v>
      </c>
      <c r="AQ97" s="65"/>
    </row>
    <row r="98" spans="1:43" ht="21" customHeight="1" x14ac:dyDescent="0.35">
      <c r="A98" s="61">
        <v>45</v>
      </c>
      <c r="B98" s="62" t="s">
        <v>269</v>
      </c>
      <c r="C98" s="63" t="s">
        <v>223</v>
      </c>
      <c r="D98" s="64"/>
      <c r="E98" s="65"/>
      <c r="F98" s="66"/>
      <c r="G98" s="67"/>
      <c r="H98" s="64"/>
      <c r="I98" s="64">
        <v>139</v>
      </c>
      <c r="J98" s="64">
        <f t="shared" si="20"/>
        <v>0</v>
      </c>
      <c r="K98" s="96"/>
      <c r="L98" s="96">
        <f t="shared" si="21"/>
        <v>0</v>
      </c>
      <c r="M98" s="64"/>
      <c r="N98" s="64">
        <f t="shared" si="22"/>
        <v>0</v>
      </c>
      <c r="O98" s="64"/>
      <c r="P98" s="64">
        <f t="shared" si="23"/>
        <v>0</v>
      </c>
      <c r="Q98" s="64"/>
      <c r="R98" s="64">
        <f t="shared" si="24"/>
        <v>0</v>
      </c>
      <c r="S98" s="64"/>
      <c r="T98" s="64">
        <f t="shared" si="25"/>
        <v>0</v>
      </c>
      <c r="U98" s="64"/>
      <c r="V98" s="64">
        <f t="shared" si="26"/>
        <v>0</v>
      </c>
      <c r="W98" s="64"/>
      <c r="X98" s="64">
        <f t="shared" si="27"/>
        <v>0</v>
      </c>
      <c r="Y98" s="64"/>
      <c r="Z98" s="64">
        <f t="shared" si="28"/>
        <v>0</v>
      </c>
      <c r="AA98" s="64"/>
      <c r="AB98" s="64">
        <f t="shared" si="29"/>
        <v>0</v>
      </c>
      <c r="AC98" s="64"/>
      <c r="AD98" s="64">
        <f t="shared" si="30"/>
        <v>0</v>
      </c>
      <c r="AE98" s="64"/>
      <c r="AF98" s="64">
        <f t="shared" si="31"/>
        <v>0</v>
      </c>
      <c r="AG98" s="64"/>
      <c r="AH98" s="64">
        <f t="shared" si="32"/>
        <v>0</v>
      </c>
      <c r="AI98" s="64"/>
      <c r="AJ98" s="64">
        <f t="shared" si="33"/>
        <v>0</v>
      </c>
      <c r="AK98" s="64"/>
      <c r="AL98" s="64">
        <f t="shared" si="34"/>
        <v>0</v>
      </c>
      <c r="AM98" s="68">
        <f t="shared" si="35"/>
        <v>0</v>
      </c>
      <c r="AN98" s="54">
        <f t="shared" si="35"/>
        <v>0</v>
      </c>
      <c r="AO98" s="64">
        <f t="shared" si="18"/>
        <v>0</v>
      </c>
      <c r="AP98" s="64">
        <f t="shared" si="19"/>
        <v>0</v>
      </c>
      <c r="AQ98" s="65"/>
    </row>
    <row r="99" spans="1:43" ht="21" customHeight="1" x14ac:dyDescent="0.35">
      <c r="A99" s="61"/>
      <c r="B99" s="62"/>
      <c r="C99" s="63"/>
      <c r="D99" s="64"/>
      <c r="E99" s="65"/>
      <c r="F99" s="66"/>
      <c r="G99" s="67"/>
      <c r="H99" s="64"/>
      <c r="I99" s="64">
        <v>150</v>
      </c>
      <c r="J99" s="64">
        <f t="shared" si="20"/>
        <v>0</v>
      </c>
      <c r="K99" s="96"/>
      <c r="L99" s="96">
        <f t="shared" si="21"/>
        <v>0</v>
      </c>
      <c r="M99" s="64"/>
      <c r="N99" s="64">
        <f t="shared" si="22"/>
        <v>0</v>
      </c>
      <c r="O99" s="64"/>
      <c r="P99" s="64">
        <f t="shared" si="23"/>
        <v>0</v>
      </c>
      <c r="Q99" s="64"/>
      <c r="R99" s="64">
        <f t="shared" si="24"/>
        <v>0</v>
      </c>
      <c r="S99" s="64"/>
      <c r="T99" s="64">
        <f t="shared" si="25"/>
        <v>0</v>
      </c>
      <c r="U99" s="64"/>
      <c r="V99" s="64">
        <f t="shared" si="26"/>
        <v>0</v>
      </c>
      <c r="W99" s="64"/>
      <c r="X99" s="64">
        <f t="shared" si="27"/>
        <v>0</v>
      </c>
      <c r="Y99" s="64"/>
      <c r="Z99" s="64">
        <f t="shared" si="28"/>
        <v>0</v>
      </c>
      <c r="AA99" s="64"/>
      <c r="AB99" s="64">
        <f t="shared" si="29"/>
        <v>0</v>
      </c>
      <c r="AC99" s="64"/>
      <c r="AD99" s="64">
        <f t="shared" si="30"/>
        <v>0</v>
      </c>
      <c r="AE99" s="64"/>
      <c r="AF99" s="64">
        <f t="shared" si="31"/>
        <v>0</v>
      </c>
      <c r="AG99" s="64"/>
      <c r="AH99" s="64">
        <f t="shared" si="32"/>
        <v>0</v>
      </c>
      <c r="AI99" s="64"/>
      <c r="AJ99" s="64">
        <f t="shared" si="33"/>
        <v>0</v>
      </c>
      <c r="AK99" s="64"/>
      <c r="AL99" s="64">
        <f t="shared" si="34"/>
        <v>0</v>
      </c>
      <c r="AM99" s="68">
        <f t="shared" si="35"/>
        <v>0</v>
      </c>
      <c r="AN99" s="54">
        <f t="shared" si="35"/>
        <v>0</v>
      </c>
      <c r="AO99" s="64">
        <f t="shared" si="18"/>
        <v>0</v>
      </c>
      <c r="AP99" s="64">
        <f t="shared" si="19"/>
        <v>0</v>
      </c>
      <c r="AQ99" s="65"/>
    </row>
    <row r="100" spans="1:43" ht="21" customHeight="1" x14ac:dyDescent="0.35">
      <c r="A100" s="63"/>
      <c r="B100" s="62"/>
      <c r="C100" s="63"/>
      <c r="D100" s="64">
        <v>0</v>
      </c>
      <c r="E100" s="69"/>
      <c r="F100" s="66"/>
      <c r="G100" s="67"/>
      <c r="H100" s="64"/>
      <c r="I100" s="64">
        <v>167.5</v>
      </c>
      <c r="J100" s="64">
        <f t="shared" si="20"/>
        <v>0</v>
      </c>
      <c r="K100" s="96"/>
      <c r="L100" s="96">
        <f t="shared" si="21"/>
        <v>0</v>
      </c>
      <c r="M100" s="64"/>
      <c r="N100" s="64">
        <f t="shared" si="22"/>
        <v>0</v>
      </c>
      <c r="O100" s="64"/>
      <c r="P100" s="64">
        <f t="shared" si="23"/>
        <v>0</v>
      </c>
      <c r="Q100" s="64"/>
      <c r="R100" s="64">
        <f t="shared" si="24"/>
        <v>0</v>
      </c>
      <c r="S100" s="64"/>
      <c r="T100" s="64">
        <f t="shared" si="25"/>
        <v>0</v>
      </c>
      <c r="U100" s="64"/>
      <c r="V100" s="64">
        <f t="shared" si="26"/>
        <v>0</v>
      </c>
      <c r="W100" s="64"/>
      <c r="X100" s="64">
        <f t="shared" si="27"/>
        <v>0</v>
      </c>
      <c r="Y100" s="64"/>
      <c r="Z100" s="64">
        <f t="shared" si="28"/>
        <v>0</v>
      </c>
      <c r="AA100" s="64"/>
      <c r="AB100" s="64">
        <f t="shared" si="29"/>
        <v>0</v>
      </c>
      <c r="AC100" s="64"/>
      <c r="AD100" s="64">
        <f t="shared" si="30"/>
        <v>0</v>
      </c>
      <c r="AE100" s="64"/>
      <c r="AF100" s="64">
        <f t="shared" si="31"/>
        <v>0</v>
      </c>
      <c r="AG100" s="64"/>
      <c r="AH100" s="64">
        <f t="shared" si="32"/>
        <v>0</v>
      </c>
      <c r="AI100" s="64"/>
      <c r="AJ100" s="64">
        <f t="shared" si="33"/>
        <v>0</v>
      </c>
      <c r="AK100" s="64"/>
      <c r="AL100" s="64">
        <f t="shared" si="34"/>
        <v>0</v>
      </c>
      <c r="AM100" s="68">
        <f t="shared" si="35"/>
        <v>0</v>
      </c>
      <c r="AN100" s="54">
        <f t="shared" si="35"/>
        <v>0</v>
      </c>
      <c r="AO100" s="64">
        <f t="shared" si="18"/>
        <v>0</v>
      </c>
      <c r="AP100" s="64">
        <f t="shared" si="19"/>
        <v>0</v>
      </c>
      <c r="AQ100" s="65"/>
    </row>
    <row r="101" spans="1:43" ht="21" customHeight="1" x14ac:dyDescent="0.35">
      <c r="A101" s="63"/>
      <c r="B101" s="62"/>
      <c r="C101" s="63"/>
      <c r="D101" s="64"/>
      <c r="E101" s="65" t="s">
        <v>248</v>
      </c>
      <c r="F101" s="66">
        <v>2409005035</v>
      </c>
      <c r="G101" s="67">
        <v>243868</v>
      </c>
      <c r="H101" s="64">
        <v>4</v>
      </c>
      <c r="I101" s="64">
        <v>150</v>
      </c>
      <c r="J101" s="64">
        <f t="shared" si="20"/>
        <v>4</v>
      </c>
      <c r="K101" s="96">
        <v>4</v>
      </c>
      <c r="L101" s="96">
        <f t="shared" si="21"/>
        <v>600</v>
      </c>
      <c r="M101" s="64"/>
      <c r="N101" s="64">
        <f t="shared" si="22"/>
        <v>0</v>
      </c>
      <c r="O101" s="64"/>
      <c r="P101" s="64">
        <f t="shared" si="23"/>
        <v>0</v>
      </c>
      <c r="Q101" s="64"/>
      <c r="R101" s="64">
        <f t="shared" si="24"/>
        <v>0</v>
      </c>
      <c r="S101" s="64"/>
      <c r="T101" s="64">
        <f t="shared" si="25"/>
        <v>0</v>
      </c>
      <c r="U101" s="64"/>
      <c r="V101" s="64">
        <f t="shared" si="26"/>
        <v>0</v>
      </c>
      <c r="W101" s="64"/>
      <c r="X101" s="64">
        <f t="shared" si="27"/>
        <v>0</v>
      </c>
      <c r="Y101" s="64"/>
      <c r="Z101" s="64">
        <f t="shared" si="28"/>
        <v>0</v>
      </c>
      <c r="AA101" s="64"/>
      <c r="AB101" s="64">
        <f t="shared" si="29"/>
        <v>0</v>
      </c>
      <c r="AC101" s="64"/>
      <c r="AD101" s="64">
        <f t="shared" si="30"/>
        <v>0</v>
      </c>
      <c r="AE101" s="64"/>
      <c r="AF101" s="64">
        <f t="shared" si="31"/>
        <v>0</v>
      </c>
      <c r="AG101" s="64"/>
      <c r="AH101" s="64">
        <f t="shared" si="32"/>
        <v>0</v>
      </c>
      <c r="AI101" s="64"/>
      <c r="AJ101" s="64">
        <f t="shared" si="33"/>
        <v>0</v>
      </c>
      <c r="AK101" s="64"/>
      <c r="AL101" s="64">
        <f t="shared" si="34"/>
        <v>0</v>
      </c>
      <c r="AM101" s="68">
        <f t="shared" si="35"/>
        <v>4</v>
      </c>
      <c r="AN101" s="54">
        <f t="shared" si="35"/>
        <v>600</v>
      </c>
      <c r="AO101" s="64">
        <f t="shared" si="18"/>
        <v>0</v>
      </c>
      <c r="AP101" s="64">
        <f t="shared" si="19"/>
        <v>0</v>
      </c>
      <c r="AQ101" s="65"/>
    </row>
    <row r="102" spans="1:43" ht="21" customHeight="1" x14ac:dyDescent="0.35">
      <c r="A102" s="63"/>
      <c r="B102" s="62"/>
      <c r="C102" s="63"/>
      <c r="D102" s="64"/>
      <c r="E102" s="65" t="s">
        <v>320</v>
      </c>
      <c r="F102" s="66">
        <v>106091503370</v>
      </c>
      <c r="G102" s="67">
        <v>243868</v>
      </c>
      <c r="H102" s="64">
        <v>6</v>
      </c>
      <c r="I102" s="64">
        <v>167.5</v>
      </c>
      <c r="J102" s="64">
        <v>6</v>
      </c>
      <c r="K102" s="96">
        <v>6</v>
      </c>
      <c r="L102" s="96">
        <f t="shared" si="21"/>
        <v>1005</v>
      </c>
      <c r="M102" s="64"/>
      <c r="N102" s="64">
        <f t="shared" si="22"/>
        <v>0</v>
      </c>
      <c r="O102" s="64"/>
      <c r="P102" s="64">
        <f t="shared" si="23"/>
        <v>0</v>
      </c>
      <c r="Q102" s="64"/>
      <c r="R102" s="64">
        <f t="shared" si="24"/>
        <v>0</v>
      </c>
      <c r="S102" s="64"/>
      <c r="T102" s="64">
        <f t="shared" si="25"/>
        <v>0</v>
      </c>
      <c r="U102" s="64"/>
      <c r="V102" s="64">
        <f t="shared" si="26"/>
        <v>0</v>
      </c>
      <c r="W102" s="64"/>
      <c r="X102" s="64">
        <f t="shared" si="27"/>
        <v>0</v>
      </c>
      <c r="Y102" s="64"/>
      <c r="Z102" s="64">
        <f t="shared" si="28"/>
        <v>0</v>
      </c>
      <c r="AA102" s="64"/>
      <c r="AB102" s="64">
        <f t="shared" si="29"/>
        <v>0</v>
      </c>
      <c r="AC102" s="64"/>
      <c r="AD102" s="64">
        <f t="shared" si="30"/>
        <v>0</v>
      </c>
      <c r="AE102" s="64"/>
      <c r="AF102" s="64">
        <f t="shared" si="31"/>
        <v>0</v>
      </c>
      <c r="AG102" s="64"/>
      <c r="AH102" s="64">
        <f t="shared" si="32"/>
        <v>0</v>
      </c>
      <c r="AI102" s="64"/>
      <c r="AJ102" s="64">
        <f t="shared" si="33"/>
        <v>0</v>
      </c>
      <c r="AK102" s="64"/>
      <c r="AL102" s="64">
        <f t="shared" si="34"/>
        <v>0</v>
      </c>
      <c r="AM102" s="68">
        <f t="shared" si="35"/>
        <v>6</v>
      </c>
      <c r="AN102" s="54">
        <f t="shared" si="35"/>
        <v>1005</v>
      </c>
      <c r="AO102" s="64">
        <f t="shared" si="18"/>
        <v>0</v>
      </c>
      <c r="AP102" s="64">
        <f t="shared" si="19"/>
        <v>0</v>
      </c>
      <c r="AQ102" s="65"/>
    </row>
    <row r="103" spans="1:43" ht="21" customHeight="1" x14ac:dyDescent="0.35">
      <c r="A103" s="61">
        <v>46</v>
      </c>
      <c r="B103" s="62" t="s">
        <v>270</v>
      </c>
      <c r="C103" s="63" t="s">
        <v>223</v>
      </c>
      <c r="D103" s="64"/>
      <c r="E103" s="65"/>
      <c r="F103" s="66"/>
      <c r="G103" s="67"/>
      <c r="H103" s="64"/>
      <c r="I103" s="64"/>
      <c r="J103" s="64">
        <f t="shared" si="20"/>
        <v>0</v>
      </c>
      <c r="K103" s="96"/>
      <c r="L103" s="96">
        <f t="shared" si="21"/>
        <v>0</v>
      </c>
      <c r="M103" s="64"/>
      <c r="N103" s="64">
        <f t="shared" si="22"/>
        <v>0</v>
      </c>
      <c r="O103" s="64"/>
      <c r="P103" s="64">
        <f t="shared" si="23"/>
        <v>0</v>
      </c>
      <c r="Q103" s="64"/>
      <c r="R103" s="64">
        <f t="shared" si="24"/>
        <v>0</v>
      </c>
      <c r="S103" s="64"/>
      <c r="T103" s="64">
        <f t="shared" si="25"/>
        <v>0</v>
      </c>
      <c r="U103" s="64"/>
      <c r="V103" s="64">
        <f t="shared" si="26"/>
        <v>0</v>
      </c>
      <c r="W103" s="64"/>
      <c r="X103" s="64">
        <f t="shared" si="27"/>
        <v>0</v>
      </c>
      <c r="Y103" s="64"/>
      <c r="Z103" s="64">
        <f t="shared" si="28"/>
        <v>0</v>
      </c>
      <c r="AA103" s="64"/>
      <c r="AB103" s="64">
        <f t="shared" si="29"/>
        <v>0</v>
      </c>
      <c r="AC103" s="64"/>
      <c r="AD103" s="64">
        <f t="shared" si="30"/>
        <v>0</v>
      </c>
      <c r="AE103" s="64"/>
      <c r="AF103" s="64">
        <f t="shared" si="31"/>
        <v>0</v>
      </c>
      <c r="AG103" s="64"/>
      <c r="AH103" s="64">
        <f t="shared" si="32"/>
        <v>0</v>
      </c>
      <c r="AI103" s="64"/>
      <c r="AJ103" s="64">
        <f t="shared" si="33"/>
        <v>0</v>
      </c>
      <c r="AK103" s="64"/>
      <c r="AL103" s="64">
        <f t="shared" si="34"/>
        <v>0</v>
      </c>
      <c r="AM103" s="68">
        <f t="shared" si="35"/>
        <v>0</v>
      </c>
      <c r="AN103" s="54">
        <f t="shared" si="35"/>
        <v>0</v>
      </c>
      <c r="AO103" s="64">
        <f t="shared" si="18"/>
        <v>0</v>
      </c>
      <c r="AP103" s="64">
        <f t="shared" si="19"/>
        <v>0</v>
      </c>
      <c r="AQ103" s="65"/>
    </row>
    <row r="104" spans="1:43" ht="21" customHeight="1" x14ac:dyDescent="0.35">
      <c r="A104" s="61">
        <v>47</v>
      </c>
      <c r="B104" s="62" t="s">
        <v>271</v>
      </c>
      <c r="C104" s="63" t="s">
        <v>31</v>
      </c>
      <c r="D104" s="64"/>
      <c r="E104" s="65"/>
      <c r="F104" s="66"/>
      <c r="G104" s="67"/>
      <c r="H104" s="64"/>
      <c r="I104" s="64">
        <v>14.33</v>
      </c>
      <c r="J104" s="64">
        <f t="shared" si="20"/>
        <v>0</v>
      </c>
      <c r="K104" s="96"/>
      <c r="L104" s="96">
        <f t="shared" si="21"/>
        <v>0</v>
      </c>
      <c r="M104" s="64"/>
      <c r="N104" s="64">
        <f t="shared" si="22"/>
        <v>0</v>
      </c>
      <c r="O104" s="64"/>
      <c r="P104" s="64">
        <f t="shared" si="23"/>
        <v>0</v>
      </c>
      <c r="Q104" s="64"/>
      <c r="R104" s="64">
        <f t="shared" si="24"/>
        <v>0</v>
      </c>
      <c r="S104" s="64"/>
      <c r="T104" s="64">
        <f t="shared" si="25"/>
        <v>0</v>
      </c>
      <c r="U104" s="64"/>
      <c r="V104" s="64">
        <f t="shared" si="26"/>
        <v>0</v>
      </c>
      <c r="W104" s="64"/>
      <c r="X104" s="64">
        <f t="shared" si="27"/>
        <v>0</v>
      </c>
      <c r="Y104" s="64"/>
      <c r="Z104" s="64">
        <f t="shared" si="28"/>
        <v>0</v>
      </c>
      <c r="AA104" s="64"/>
      <c r="AB104" s="64">
        <f t="shared" si="29"/>
        <v>0</v>
      </c>
      <c r="AC104" s="64"/>
      <c r="AD104" s="64">
        <f t="shared" si="30"/>
        <v>0</v>
      </c>
      <c r="AE104" s="64"/>
      <c r="AF104" s="64">
        <f t="shared" si="31"/>
        <v>0</v>
      </c>
      <c r="AG104" s="64"/>
      <c r="AH104" s="64">
        <f t="shared" si="32"/>
        <v>0</v>
      </c>
      <c r="AI104" s="64"/>
      <c r="AJ104" s="64">
        <f t="shared" si="33"/>
        <v>0</v>
      </c>
      <c r="AK104" s="64"/>
      <c r="AL104" s="64">
        <f t="shared" si="34"/>
        <v>0</v>
      </c>
      <c r="AM104" s="68">
        <f t="shared" si="35"/>
        <v>0</v>
      </c>
      <c r="AN104" s="54">
        <f t="shared" si="35"/>
        <v>0</v>
      </c>
      <c r="AO104" s="64">
        <f t="shared" si="18"/>
        <v>0</v>
      </c>
      <c r="AP104" s="64">
        <f t="shared" si="19"/>
        <v>0</v>
      </c>
      <c r="AQ104" s="65"/>
    </row>
    <row r="105" spans="1:43" ht="21" customHeight="1" x14ac:dyDescent="0.35">
      <c r="A105" s="63"/>
      <c r="B105" s="62"/>
      <c r="C105" s="63"/>
      <c r="D105" s="64">
        <v>0</v>
      </c>
      <c r="E105" s="69"/>
      <c r="F105" s="66"/>
      <c r="G105" s="67"/>
      <c r="H105" s="64"/>
      <c r="I105" s="64">
        <v>12.46</v>
      </c>
      <c r="J105" s="64">
        <f t="shared" si="20"/>
        <v>0</v>
      </c>
      <c r="K105" s="96"/>
      <c r="L105" s="96">
        <f t="shared" si="21"/>
        <v>0</v>
      </c>
      <c r="M105" s="64"/>
      <c r="N105" s="64">
        <f t="shared" si="22"/>
        <v>0</v>
      </c>
      <c r="O105" s="64"/>
      <c r="P105" s="64">
        <f t="shared" si="23"/>
        <v>0</v>
      </c>
      <c r="Q105" s="64"/>
      <c r="R105" s="64">
        <f t="shared" si="24"/>
        <v>0</v>
      </c>
      <c r="S105" s="64"/>
      <c r="T105" s="64">
        <f t="shared" si="25"/>
        <v>0</v>
      </c>
      <c r="U105" s="64"/>
      <c r="V105" s="64">
        <f t="shared" si="26"/>
        <v>0</v>
      </c>
      <c r="W105" s="64"/>
      <c r="X105" s="64">
        <f t="shared" si="27"/>
        <v>0</v>
      </c>
      <c r="Y105" s="64"/>
      <c r="Z105" s="64">
        <f t="shared" si="28"/>
        <v>0</v>
      </c>
      <c r="AA105" s="64"/>
      <c r="AB105" s="64">
        <f t="shared" si="29"/>
        <v>0</v>
      </c>
      <c r="AC105" s="64"/>
      <c r="AD105" s="64">
        <f t="shared" si="30"/>
        <v>0</v>
      </c>
      <c r="AE105" s="64"/>
      <c r="AF105" s="64">
        <f t="shared" si="31"/>
        <v>0</v>
      </c>
      <c r="AG105" s="64"/>
      <c r="AH105" s="64">
        <f t="shared" si="32"/>
        <v>0</v>
      </c>
      <c r="AI105" s="64"/>
      <c r="AJ105" s="64">
        <f t="shared" si="33"/>
        <v>0</v>
      </c>
      <c r="AK105" s="64"/>
      <c r="AL105" s="64">
        <f t="shared" si="34"/>
        <v>0</v>
      </c>
      <c r="AM105" s="68">
        <f t="shared" si="35"/>
        <v>0</v>
      </c>
      <c r="AN105" s="54">
        <f t="shared" si="35"/>
        <v>0</v>
      </c>
      <c r="AO105" s="64">
        <f t="shared" si="18"/>
        <v>0</v>
      </c>
      <c r="AP105" s="64">
        <f t="shared" si="19"/>
        <v>0</v>
      </c>
      <c r="AQ105" s="65"/>
    </row>
    <row r="106" spans="1:43" ht="21" customHeight="1" x14ac:dyDescent="0.35">
      <c r="A106" s="63"/>
      <c r="B106" s="62"/>
      <c r="C106" s="63"/>
      <c r="D106" s="64"/>
      <c r="E106" s="65" t="s">
        <v>248</v>
      </c>
      <c r="F106" s="66">
        <v>2409005035</v>
      </c>
      <c r="G106" s="67">
        <v>243868</v>
      </c>
      <c r="H106" s="64">
        <v>96</v>
      </c>
      <c r="I106" s="64">
        <v>2.58</v>
      </c>
      <c r="J106" s="64">
        <f t="shared" si="20"/>
        <v>96</v>
      </c>
      <c r="K106" s="96">
        <v>96</v>
      </c>
      <c r="L106" s="96">
        <f t="shared" si="21"/>
        <v>247.68</v>
      </c>
      <c r="M106" s="64"/>
      <c r="N106" s="64">
        <f t="shared" si="22"/>
        <v>0</v>
      </c>
      <c r="O106" s="64"/>
      <c r="P106" s="64">
        <f t="shared" si="23"/>
        <v>0</v>
      </c>
      <c r="Q106" s="64"/>
      <c r="R106" s="64">
        <f t="shared" si="24"/>
        <v>0</v>
      </c>
      <c r="S106" s="64"/>
      <c r="T106" s="64">
        <f t="shared" si="25"/>
        <v>0</v>
      </c>
      <c r="U106" s="64"/>
      <c r="V106" s="64">
        <f t="shared" si="26"/>
        <v>0</v>
      </c>
      <c r="W106" s="64"/>
      <c r="X106" s="64">
        <f t="shared" si="27"/>
        <v>0</v>
      </c>
      <c r="Y106" s="64"/>
      <c r="Z106" s="64">
        <f t="shared" si="28"/>
        <v>0</v>
      </c>
      <c r="AA106" s="64"/>
      <c r="AB106" s="64">
        <f t="shared" si="29"/>
        <v>0</v>
      </c>
      <c r="AC106" s="64"/>
      <c r="AD106" s="64">
        <f t="shared" si="30"/>
        <v>0</v>
      </c>
      <c r="AE106" s="64"/>
      <c r="AF106" s="64">
        <f t="shared" si="31"/>
        <v>0</v>
      </c>
      <c r="AG106" s="64"/>
      <c r="AH106" s="64">
        <f t="shared" si="32"/>
        <v>0</v>
      </c>
      <c r="AI106" s="64"/>
      <c r="AJ106" s="64">
        <f t="shared" si="33"/>
        <v>0</v>
      </c>
      <c r="AK106" s="64"/>
      <c r="AL106" s="64">
        <f t="shared" si="34"/>
        <v>0</v>
      </c>
      <c r="AM106" s="68">
        <f t="shared" si="35"/>
        <v>96</v>
      </c>
      <c r="AN106" s="54">
        <f t="shared" si="35"/>
        <v>247.68</v>
      </c>
      <c r="AO106" s="64">
        <f t="shared" si="18"/>
        <v>0</v>
      </c>
      <c r="AP106" s="64">
        <f t="shared" si="19"/>
        <v>0</v>
      </c>
      <c r="AQ106" s="65"/>
    </row>
    <row r="107" spans="1:43" ht="21" customHeight="1" x14ac:dyDescent="0.35">
      <c r="A107" s="61">
        <v>48</v>
      </c>
      <c r="B107" s="62" t="s">
        <v>272</v>
      </c>
      <c r="C107" s="63" t="s">
        <v>44</v>
      </c>
      <c r="D107" s="64"/>
      <c r="E107" s="65" t="s">
        <v>313</v>
      </c>
      <c r="F107" s="66" t="s">
        <v>314</v>
      </c>
      <c r="G107" s="67">
        <v>243870</v>
      </c>
      <c r="H107" s="64">
        <v>120</v>
      </c>
      <c r="I107" s="64">
        <v>45</v>
      </c>
      <c r="J107" s="64">
        <f t="shared" si="20"/>
        <v>120</v>
      </c>
      <c r="K107" s="96">
        <v>120</v>
      </c>
      <c r="L107" s="96">
        <f t="shared" si="21"/>
        <v>5400</v>
      </c>
      <c r="M107" s="64"/>
      <c r="N107" s="64">
        <f t="shared" si="22"/>
        <v>0</v>
      </c>
      <c r="O107" s="64"/>
      <c r="P107" s="64">
        <f t="shared" si="23"/>
        <v>0</v>
      </c>
      <c r="Q107" s="64"/>
      <c r="R107" s="64">
        <f t="shared" si="24"/>
        <v>0</v>
      </c>
      <c r="S107" s="64"/>
      <c r="T107" s="64">
        <f t="shared" si="25"/>
        <v>0</v>
      </c>
      <c r="U107" s="64"/>
      <c r="V107" s="64">
        <f t="shared" si="26"/>
        <v>0</v>
      </c>
      <c r="W107" s="64"/>
      <c r="X107" s="64">
        <f t="shared" si="27"/>
        <v>0</v>
      </c>
      <c r="Y107" s="64"/>
      <c r="Z107" s="64">
        <f t="shared" si="28"/>
        <v>0</v>
      </c>
      <c r="AA107" s="64"/>
      <c r="AB107" s="64">
        <f t="shared" si="29"/>
        <v>0</v>
      </c>
      <c r="AC107" s="64"/>
      <c r="AD107" s="64">
        <f t="shared" si="30"/>
        <v>0</v>
      </c>
      <c r="AE107" s="64"/>
      <c r="AF107" s="64">
        <f t="shared" si="31"/>
        <v>0</v>
      </c>
      <c r="AG107" s="64"/>
      <c r="AH107" s="64">
        <f t="shared" si="32"/>
        <v>0</v>
      </c>
      <c r="AI107" s="64"/>
      <c r="AJ107" s="64">
        <f t="shared" si="33"/>
        <v>0</v>
      </c>
      <c r="AK107" s="64"/>
      <c r="AL107" s="64">
        <f t="shared" si="34"/>
        <v>0</v>
      </c>
      <c r="AM107" s="68">
        <f t="shared" si="35"/>
        <v>120</v>
      </c>
      <c r="AN107" s="54">
        <f t="shared" si="35"/>
        <v>5400</v>
      </c>
      <c r="AO107" s="64">
        <f t="shared" si="18"/>
        <v>0</v>
      </c>
      <c r="AP107" s="64">
        <f t="shared" si="19"/>
        <v>0</v>
      </c>
      <c r="AQ107" s="65"/>
    </row>
    <row r="108" spans="1:43" ht="21" customHeight="1" x14ac:dyDescent="0.35">
      <c r="A108" s="63"/>
      <c r="B108" s="62"/>
      <c r="C108" s="63"/>
      <c r="D108" s="64">
        <v>0</v>
      </c>
      <c r="E108" s="69"/>
      <c r="F108" s="66"/>
      <c r="G108" s="67"/>
      <c r="H108" s="64"/>
      <c r="I108" s="64">
        <v>45</v>
      </c>
      <c r="J108" s="64">
        <f t="shared" si="20"/>
        <v>0</v>
      </c>
      <c r="K108" s="96"/>
      <c r="L108" s="96">
        <f t="shared" si="21"/>
        <v>0</v>
      </c>
      <c r="M108" s="64"/>
      <c r="N108" s="64">
        <f t="shared" si="22"/>
        <v>0</v>
      </c>
      <c r="O108" s="64"/>
      <c r="P108" s="64">
        <f t="shared" si="23"/>
        <v>0</v>
      </c>
      <c r="Q108" s="64"/>
      <c r="R108" s="64">
        <f t="shared" si="24"/>
        <v>0</v>
      </c>
      <c r="S108" s="64"/>
      <c r="T108" s="64">
        <f t="shared" si="25"/>
        <v>0</v>
      </c>
      <c r="U108" s="64"/>
      <c r="V108" s="64">
        <f t="shared" si="26"/>
        <v>0</v>
      </c>
      <c r="W108" s="64"/>
      <c r="X108" s="64">
        <f t="shared" si="27"/>
        <v>0</v>
      </c>
      <c r="Y108" s="64"/>
      <c r="Z108" s="64">
        <f t="shared" si="28"/>
        <v>0</v>
      </c>
      <c r="AA108" s="64"/>
      <c r="AB108" s="64">
        <f t="shared" si="29"/>
        <v>0</v>
      </c>
      <c r="AC108" s="64"/>
      <c r="AD108" s="64">
        <f t="shared" si="30"/>
        <v>0</v>
      </c>
      <c r="AE108" s="64"/>
      <c r="AF108" s="64">
        <f t="shared" si="31"/>
        <v>0</v>
      </c>
      <c r="AG108" s="64"/>
      <c r="AH108" s="64">
        <f t="shared" si="32"/>
        <v>0</v>
      </c>
      <c r="AI108" s="64"/>
      <c r="AJ108" s="64">
        <f t="shared" si="33"/>
        <v>0</v>
      </c>
      <c r="AK108" s="64"/>
      <c r="AL108" s="64">
        <f t="shared" si="34"/>
        <v>0</v>
      </c>
      <c r="AM108" s="68">
        <f t="shared" si="35"/>
        <v>0</v>
      </c>
      <c r="AN108" s="54">
        <f t="shared" si="35"/>
        <v>0</v>
      </c>
      <c r="AO108" s="64">
        <f t="shared" si="18"/>
        <v>0</v>
      </c>
      <c r="AP108" s="64">
        <f t="shared" si="19"/>
        <v>0</v>
      </c>
      <c r="AQ108" s="65"/>
    </row>
    <row r="109" spans="1:43" ht="21" customHeight="1" x14ac:dyDescent="0.35">
      <c r="A109" s="61">
        <v>53</v>
      </c>
      <c r="B109" s="62" t="s">
        <v>277</v>
      </c>
      <c r="C109" s="63" t="s">
        <v>231</v>
      </c>
      <c r="D109" s="64"/>
      <c r="E109" s="65" t="s">
        <v>311</v>
      </c>
      <c r="F109" s="66" t="s">
        <v>312</v>
      </c>
      <c r="G109" s="67">
        <v>243874</v>
      </c>
      <c r="H109" s="64">
        <v>20</v>
      </c>
      <c r="I109" s="64">
        <v>170</v>
      </c>
      <c r="J109" s="64">
        <f t="shared" si="20"/>
        <v>20</v>
      </c>
      <c r="K109" s="96">
        <v>20</v>
      </c>
      <c r="L109" s="96">
        <f t="shared" si="21"/>
        <v>3400</v>
      </c>
      <c r="M109" s="64"/>
      <c r="N109" s="64">
        <f t="shared" si="22"/>
        <v>0</v>
      </c>
      <c r="O109" s="64"/>
      <c r="P109" s="64">
        <f t="shared" si="23"/>
        <v>0</v>
      </c>
      <c r="Q109" s="64"/>
      <c r="R109" s="64">
        <f t="shared" si="24"/>
        <v>0</v>
      </c>
      <c r="S109" s="64"/>
      <c r="T109" s="64">
        <f t="shared" si="25"/>
        <v>0</v>
      </c>
      <c r="U109" s="64"/>
      <c r="V109" s="64">
        <f t="shared" si="26"/>
        <v>0</v>
      </c>
      <c r="W109" s="64"/>
      <c r="X109" s="64">
        <f t="shared" si="27"/>
        <v>0</v>
      </c>
      <c r="Y109" s="64"/>
      <c r="Z109" s="64">
        <f t="shared" si="28"/>
        <v>0</v>
      </c>
      <c r="AA109" s="64"/>
      <c r="AB109" s="64">
        <f t="shared" si="29"/>
        <v>0</v>
      </c>
      <c r="AC109" s="64"/>
      <c r="AD109" s="64">
        <f t="shared" si="30"/>
        <v>0</v>
      </c>
      <c r="AE109" s="64"/>
      <c r="AF109" s="64">
        <f t="shared" si="31"/>
        <v>0</v>
      </c>
      <c r="AG109" s="64"/>
      <c r="AH109" s="64">
        <f t="shared" si="32"/>
        <v>0</v>
      </c>
      <c r="AI109" s="64"/>
      <c r="AJ109" s="64">
        <f t="shared" si="33"/>
        <v>0</v>
      </c>
      <c r="AK109" s="64"/>
      <c r="AL109" s="64">
        <f t="shared" si="34"/>
        <v>0</v>
      </c>
      <c r="AM109" s="68">
        <f t="shared" si="35"/>
        <v>20</v>
      </c>
      <c r="AN109" s="54">
        <f t="shared" si="35"/>
        <v>3400</v>
      </c>
      <c r="AO109" s="64">
        <f t="shared" si="18"/>
        <v>0</v>
      </c>
      <c r="AP109" s="64">
        <f t="shared" si="19"/>
        <v>0</v>
      </c>
      <c r="AQ109" s="65"/>
    </row>
    <row r="110" spans="1:43" ht="21" customHeight="1" x14ac:dyDescent="0.35">
      <c r="A110" s="63"/>
      <c r="B110" s="62"/>
      <c r="C110" s="63"/>
      <c r="D110" s="64">
        <v>0</v>
      </c>
      <c r="E110" s="69"/>
      <c r="F110" s="66"/>
      <c r="G110" s="67"/>
      <c r="H110" s="64"/>
      <c r="I110" s="64"/>
      <c r="J110" s="64">
        <f t="shared" si="20"/>
        <v>0</v>
      </c>
      <c r="K110" s="96"/>
      <c r="L110" s="96">
        <f t="shared" si="21"/>
        <v>0</v>
      </c>
      <c r="M110" s="64"/>
      <c r="N110" s="64">
        <f t="shared" si="22"/>
        <v>0</v>
      </c>
      <c r="O110" s="64"/>
      <c r="P110" s="64">
        <f t="shared" si="23"/>
        <v>0</v>
      </c>
      <c r="Q110" s="64"/>
      <c r="R110" s="64">
        <f t="shared" si="24"/>
        <v>0</v>
      </c>
      <c r="S110" s="64"/>
      <c r="T110" s="64">
        <f t="shared" si="25"/>
        <v>0</v>
      </c>
      <c r="U110" s="64"/>
      <c r="V110" s="64">
        <f t="shared" si="26"/>
        <v>0</v>
      </c>
      <c r="W110" s="64"/>
      <c r="X110" s="64">
        <f t="shared" si="27"/>
        <v>0</v>
      </c>
      <c r="Y110" s="64"/>
      <c r="Z110" s="64">
        <f t="shared" si="28"/>
        <v>0</v>
      </c>
      <c r="AA110" s="64"/>
      <c r="AB110" s="64">
        <f t="shared" si="29"/>
        <v>0</v>
      </c>
      <c r="AC110" s="64"/>
      <c r="AD110" s="64">
        <f t="shared" si="30"/>
        <v>0</v>
      </c>
      <c r="AE110" s="64"/>
      <c r="AF110" s="64">
        <f t="shared" si="31"/>
        <v>0</v>
      </c>
      <c r="AG110" s="64"/>
      <c r="AH110" s="64">
        <f t="shared" si="32"/>
        <v>0</v>
      </c>
      <c r="AI110" s="64"/>
      <c r="AJ110" s="64">
        <f t="shared" si="33"/>
        <v>0</v>
      </c>
      <c r="AK110" s="64"/>
      <c r="AL110" s="64">
        <f t="shared" si="34"/>
        <v>0</v>
      </c>
      <c r="AM110" s="68">
        <f t="shared" si="35"/>
        <v>0</v>
      </c>
      <c r="AN110" s="54">
        <f t="shared" si="35"/>
        <v>0</v>
      </c>
      <c r="AO110" s="64">
        <f t="shared" si="18"/>
        <v>0</v>
      </c>
      <c r="AP110" s="64">
        <f t="shared" si="19"/>
        <v>0</v>
      </c>
      <c r="AQ110" s="65"/>
    </row>
    <row r="111" spans="1:43" ht="21" customHeight="1" x14ac:dyDescent="0.35">
      <c r="A111" s="61">
        <v>54</v>
      </c>
      <c r="B111" s="62" t="s">
        <v>278</v>
      </c>
      <c r="C111" s="63" t="s">
        <v>231</v>
      </c>
      <c r="D111" s="64"/>
      <c r="E111" s="65"/>
      <c r="F111" s="66"/>
      <c r="G111" s="67"/>
      <c r="H111" s="64"/>
      <c r="I111" s="64"/>
      <c r="J111" s="64">
        <f t="shared" si="20"/>
        <v>0</v>
      </c>
      <c r="K111" s="96"/>
      <c r="L111" s="96">
        <f t="shared" si="21"/>
        <v>0</v>
      </c>
      <c r="M111" s="64"/>
      <c r="N111" s="64">
        <f t="shared" si="22"/>
        <v>0</v>
      </c>
      <c r="O111" s="64"/>
      <c r="P111" s="64">
        <f t="shared" si="23"/>
        <v>0</v>
      </c>
      <c r="Q111" s="64"/>
      <c r="R111" s="64">
        <f t="shared" si="24"/>
        <v>0</v>
      </c>
      <c r="S111" s="64"/>
      <c r="T111" s="64">
        <f t="shared" si="25"/>
        <v>0</v>
      </c>
      <c r="U111" s="64"/>
      <c r="V111" s="64">
        <f t="shared" si="26"/>
        <v>0</v>
      </c>
      <c r="W111" s="64"/>
      <c r="X111" s="64">
        <f t="shared" si="27"/>
        <v>0</v>
      </c>
      <c r="Y111" s="64"/>
      <c r="Z111" s="64">
        <f t="shared" si="28"/>
        <v>0</v>
      </c>
      <c r="AA111" s="64"/>
      <c r="AB111" s="64">
        <f t="shared" si="29"/>
        <v>0</v>
      </c>
      <c r="AC111" s="64"/>
      <c r="AD111" s="64">
        <f t="shared" si="30"/>
        <v>0</v>
      </c>
      <c r="AE111" s="64"/>
      <c r="AF111" s="64">
        <f t="shared" si="31"/>
        <v>0</v>
      </c>
      <c r="AG111" s="64"/>
      <c r="AH111" s="64">
        <f t="shared" si="32"/>
        <v>0</v>
      </c>
      <c r="AI111" s="64"/>
      <c r="AJ111" s="64">
        <f t="shared" si="33"/>
        <v>0</v>
      </c>
      <c r="AK111" s="64"/>
      <c r="AL111" s="64">
        <f t="shared" si="34"/>
        <v>0</v>
      </c>
      <c r="AM111" s="68">
        <f t="shared" si="35"/>
        <v>0</v>
      </c>
      <c r="AN111" s="54">
        <f t="shared" si="35"/>
        <v>0</v>
      </c>
      <c r="AO111" s="64">
        <f t="shared" si="18"/>
        <v>0</v>
      </c>
      <c r="AP111" s="64">
        <f t="shared" si="19"/>
        <v>0</v>
      </c>
      <c r="AQ111" s="65"/>
    </row>
    <row r="112" spans="1:43" ht="21" customHeight="1" x14ac:dyDescent="0.35">
      <c r="A112" s="63"/>
      <c r="B112" s="62"/>
      <c r="C112" s="63"/>
      <c r="D112" s="64">
        <v>0</v>
      </c>
      <c r="E112" s="69"/>
      <c r="F112" s="66"/>
      <c r="G112" s="67"/>
      <c r="H112" s="64"/>
      <c r="I112" s="64"/>
      <c r="J112" s="64">
        <f t="shared" si="20"/>
        <v>0</v>
      </c>
      <c r="K112" s="96"/>
      <c r="L112" s="96">
        <f t="shared" si="21"/>
        <v>0</v>
      </c>
      <c r="M112" s="64"/>
      <c r="N112" s="64">
        <f t="shared" si="22"/>
        <v>0</v>
      </c>
      <c r="O112" s="64"/>
      <c r="P112" s="64">
        <f t="shared" si="23"/>
        <v>0</v>
      </c>
      <c r="Q112" s="64"/>
      <c r="R112" s="64">
        <f t="shared" si="24"/>
        <v>0</v>
      </c>
      <c r="S112" s="64"/>
      <c r="T112" s="64">
        <f t="shared" si="25"/>
        <v>0</v>
      </c>
      <c r="U112" s="64"/>
      <c r="V112" s="64">
        <f t="shared" si="26"/>
        <v>0</v>
      </c>
      <c r="W112" s="64"/>
      <c r="X112" s="64">
        <f t="shared" si="27"/>
        <v>0</v>
      </c>
      <c r="Y112" s="64"/>
      <c r="Z112" s="64">
        <f t="shared" si="28"/>
        <v>0</v>
      </c>
      <c r="AA112" s="64"/>
      <c r="AB112" s="64">
        <f t="shared" si="29"/>
        <v>0</v>
      </c>
      <c r="AC112" s="64"/>
      <c r="AD112" s="64">
        <f t="shared" si="30"/>
        <v>0</v>
      </c>
      <c r="AE112" s="64"/>
      <c r="AF112" s="64">
        <f t="shared" si="31"/>
        <v>0</v>
      </c>
      <c r="AG112" s="64"/>
      <c r="AH112" s="64">
        <f t="shared" si="32"/>
        <v>0</v>
      </c>
      <c r="AI112" s="64"/>
      <c r="AJ112" s="64">
        <f t="shared" si="33"/>
        <v>0</v>
      </c>
      <c r="AK112" s="64"/>
      <c r="AL112" s="64">
        <f t="shared" si="34"/>
        <v>0</v>
      </c>
      <c r="AM112" s="68">
        <f t="shared" si="35"/>
        <v>0</v>
      </c>
      <c r="AN112" s="54">
        <f t="shared" si="35"/>
        <v>0</v>
      </c>
      <c r="AO112" s="64">
        <f t="shared" si="18"/>
        <v>0</v>
      </c>
      <c r="AP112" s="64">
        <f t="shared" si="19"/>
        <v>0</v>
      </c>
      <c r="AQ112" s="65"/>
    </row>
    <row r="113" spans="1:43" ht="21" customHeight="1" x14ac:dyDescent="0.35">
      <c r="A113" s="61">
        <v>55</v>
      </c>
      <c r="B113" s="62" t="s">
        <v>279</v>
      </c>
      <c r="C113" s="63" t="s">
        <v>231</v>
      </c>
      <c r="D113" s="64"/>
      <c r="E113" s="65" t="s">
        <v>311</v>
      </c>
      <c r="F113" s="66" t="s">
        <v>312</v>
      </c>
      <c r="G113" s="67">
        <v>243874</v>
      </c>
      <c r="H113" s="64">
        <v>20</v>
      </c>
      <c r="I113" s="64">
        <v>430</v>
      </c>
      <c r="J113" s="64">
        <f t="shared" si="20"/>
        <v>20</v>
      </c>
      <c r="K113" s="96">
        <v>20</v>
      </c>
      <c r="L113" s="96">
        <f t="shared" si="21"/>
        <v>8600</v>
      </c>
      <c r="M113" s="64"/>
      <c r="N113" s="64">
        <f t="shared" si="22"/>
        <v>0</v>
      </c>
      <c r="O113" s="64"/>
      <c r="P113" s="64">
        <f t="shared" si="23"/>
        <v>0</v>
      </c>
      <c r="Q113" s="64"/>
      <c r="R113" s="64">
        <f t="shared" si="24"/>
        <v>0</v>
      </c>
      <c r="S113" s="64"/>
      <c r="T113" s="64">
        <f t="shared" si="25"/>
        <v>0</v>
      </c>
      <c r="U113" s="64"/>
      <c r="V113" s="64">
        <f t="shared" si="26"/>
        <v>0</v>
      </c>
      <c r="W113" s="64"/>
      <c r="X113" s="64">
        <f t="shared" si="27"/>
        <v>0</v>
      </c>
      <c r="Y113" s="64"/>
      <c r="Z113" s="64">
        <f t="shared" si="28"/>
        <v>0</v>
      </c>
      <c r="AA113" s="64"/>
      <c r="AB113" s="64">
        <f t="shared" si="29"/>
        <v>0</v>
      </c>
      <c r="AC113" s="64"/>
      <c r="AD113" s="64">
        <f t="shared" si="30"/>
        <v>0</v>
      </c>
      <c r="AE113" s="64"/>
      <c r="AF113" s="64">
        <f t="shared" si="31"/>
        <v>0</v>
      </c>
      <c r="AG113" s="64"/>
      <c r="AH113" s="64">
        <f t="shared" si="32"/>
        <v>0</v>
      </c>
      <c r="AI113" s="64"/>
      <c r="AJ113" s="64">
        <f t="shared" si="33"/>
        <v>0</v>
      </c>
      <c r="AK113" s="64"/>
      <c r="AL113" s="64">
        <f t="shared" si="34"/>
        <v>0</v>
      </c>
      <c r="AM113" s="68">
        <f t="shared" si="35"/>
        <v>20</v>
      </c>
      <c r="AN113" s="54">
        <f t="shared" si="35"/>
        <v>8600</v>
      </c>
      <c r="AO113" s="64">
        <f t="shared" si="18"/>
        <v>0</v>
      </c>
      <c r="AP113" s="64">
        <f t="shared" si="19"/>
        <v>0</v>
      </c>
      <c r="AQ113" s="65"/>
    </row>
    <row r="114" spans="1:43" ht="21" customHeight="1" x14ac:dyDescent="0.35">
      <c r="A114" s="63"/>
      <c r="B114" s="62"/>
      <c r="C114" s="63"/>
      <c r="D114" s="64">
        <v>0</v>
      </c>
      <c r="E114" s="69"/>
      <c r="F114" s="66"/>
      <c r="G114" s="67"/>
      <c r="H114" s="64"/>
      <c r="I114" s="64"/>
      <c r="J114" s="64">
        <f t="shared" si="20"/>
        <v>0</v>
      </c>
      <c r="K114" s="96"/>
      <c r="L114" s="96">
        <f t="shared" si="21"/>
        <v>0</v>
      </c>
      <c r="M114" s="64"/>
      <c r="N114" s="64">
        <f t="shared" si="22"/>
        <v>0</v>
      </c>
      <c r="O114" s="64"/>
      <c r="P114" s="64">
        <f t="shared" si="23"/>
        <v>0</v>
      </c>
      <c r="Q114" s="64"/>
      <c r="R114" s="64">
        <f t="shared" si="24"/>
        <v>0</v>
      </c>
      <c r="S114" s="64"/>
      <c r="T114" s="64">
        <f t="shared" si="25"/>
        <v>0</v>
      </c>
      <c r="U114" s="64"/>
      <c r="V114" s="64">
        <f t="shared" si="26"/>
        <v>0</v>
      </c>
      <c r="W114" s="64"/>
      <c r="X114" s="64">
        <f t="shared" si="27"/>
        <v>0</v>
      </c>
      <c r="Y114" s="64"/>
      <c r="Z114" s="64">
        <f t="shared" si="28"/>
        <v>0</v>
      </c>
      <c r="AA114" s="64"/>
      <c r="AB114" s="64">
        <f t="shared" si="29"/>
        <v>0</v>
      </c>
      <c r="AC114" s="64"/>
      <c r="AD114" s="64">
        <f t="shared" si="30"/>
        <v>0</v>
      </c>
      <c r="AE114" s="64"/>
      <c r="AF114" s="64">
        <f t="shared" si="31"/>
        <v>0</v>
      </c>
      <c r="AG114" s="64"/>
      <c r="AH114" s="64">
        <f t="shared" si="32"/>
        <v>0</v>
      </c>
      <c r="AI114" s="64"/>
      <c r="AJ114" s="64">
        <f t="shared" si="33"/>
        <v>0</v>
      </c>
      <c r="AK114" s="64"/>
      <c r="AL114" s="64">
        <f t="shared" si="34"/>
        <v>0</v>
      </c>
      <c r="AM114" s="68">
        <f t="shared" si="35"/>
        <v>0</v>
      </c>
      <c r="AN114" s="54">
        <f t="shared" si="35"/>
        <v>0</v>
      </c>
      <c r="AO114" s="64">
        <f t="shared" si="18"/>
        <v>0</v>
      </c>
      <c r="AP114" s="64">
        <f t="shared" si="19"/>
        <v>0</v>
      </c>
      <c r="AQ114" s="65"/>
    </row>
    <row r="115" spans="1:43" ht="21" customHeight="1" x14ac:dyDescent="0.35">
      <c r="A115" s="61">
        <v>56</v>
      </c>
      <c r="B115" s="62" t="s">
        <v>280</v>
      </c>
      <c r="C115" s="63" t="s">
        <v>231</v>
      </c>
      <c r="D115" s="64"/>
      <c r="E115" s="65" t="s">
        <v>248</v>
      </c>
      <c r="F115" s="66">
        <v>2409005035</v>
      </c>
      <c r="G115" s="67">
        <v>243868</v>
      </c>
      <c r="H115" s="64">
        <v>60</v>
      </c>
      <c r="I115" s="64">
        <v>158.75</v>
      </c>
      <c r="J115" s="64">
        <f t="shared" si="20"/>
        <v>60</v>
      </c>
      <c r="K115" s="96">
        <v>60</v>
      </c>
      <c r="L115" s="96">
        <f t="shared" si="21"/>
        <v>9525</v>
      </c>
      <c r="M115" s="64"/>
      <c r="N115" s="64">
        <f t="shared" si="22"/>
        <v>0</v>
      </c>
      <c r="O115" s="64"/>
      <c r="P115" s="64">
        <f t="shared" si="23"/>
        <v>0</v>
      </c>
      <c r="Q115" s="64"/>
      <c r="R115" s="64">
        <f t="shared" si="24"/>
        <v>0</v>
      </c>
      <c r="S115" s="64"/>
      <c r="T115" s="64">
        <f t="shared" si="25"/>
        <v>0</v>
      </c>
      <c r="U115" s="64"/>
      <c r="V115" s="64">
        <f t="shared" si="26"/>
        <v>0</v>
      </c>
      <c r="W115" s="64"/>
      <c r="X115" s="64">
        <f t="shared" si="27"/>
        <v>0</v>
      </c>
      <c r="Y115" s="64"/>
      <c r="Z115" s="64">
        <f t="shared" si="28"/>
        <v>0</v>
      </c>
      <c r="AA115" s="64"/>
      <c r="AB115" s="64">
        <f t="shared" si="29"/>
        <v>0</v>
      </c>
      <c r="AC115" s="64"/>
      <c r="AD115" s="64">
        <f t="shared" si="30"/>
        <v>0</v>
      </c>
      <c r="AE115" s="64"/>
      <c r="AF115" s="64">
        <f t="shared" si="31"/>
        <v>0</v>
      </c>
      <c r="AG115" s="64"/>
      <c r="AH115" s="64">
        <f t="shared" si="32"/>
        <v>0</v>
      </c>
      <c r="AI115" s="64"/>
      <c r="AJ115" s="64">
        <f t="shared" si="33"/>
        <v>0</v>
      </c>
      <c r="AK115" s="64"/>
      <c r="AL115" s="64">
        <f t="shared" si="34"/>
        <v>0</v>
      </c>
      <c r="AM115" s="68">
        <f t="shared" si="35"/>
        <v>60</v>
      </c>
      <c r="AN115" s="54">
        <f t="shared" si="35"/>
        <v>9525</v>
      </c>
      <c r="AO115" s="64">
        <f t="shared" si="18"/>
        <v>0</v>
      </c>
      <c r="AP115" s="64">
        <f t="shared" si="19"/>
        <v>0</v>
      </c>
      <c r="AQ115" s="65"/>
    </row>
    <row r="116" spans="1:43" ht="21" customHeight="1" x14ac:dyDescent="0.35">
      <c r="A116" s="63"/>
      <c r="B116" s="62"/>
      <c r="C116" s="63"/>
      <c r="D116" s="64">
        <v>0</v>
      </c>
      <c r="E116" s="65"/>
      <c r="F116" s="66"/>
      <c r="G116" s="67"/>
      <c r="H116" s="64"/>
      <c r="I116" s="64"/>
      <c r="J116" s="64">
        <f t="shared" si="20"/>
        <v>0</v>
      </c>
      <c r="K116" s="96"/>
      <c r="L116" s="96">
        <f t="shared" si="21"/>
        <v>0</v>
      </c>
      <c r="M116" s="64"/>
      <c r="N116" s="64">
        <f t="shared" si="22"/>
        <v>0</v>
      </c>
      <c r="O116" s="64"/>
      <c r="P116" s="64">
        <f t="shared" si="23"/>
        <v>0</v>
      </c>
      <c r="Q116" s="64"/>
      <c r="R116" s="64">
        <f t="shared" si="24"/>
        <v>0</v>
      </c>
      <c r="S116" s="64"/>
      <c r="T116" s="64">
        <f t="shared" si="25"/>
        <v>0</v>
      </c>
      <c r="U116" s="64"/>
      <c r="V116" s="64">
        <f t="shared" si="26"/>
        <v>0</v>
      </c>
      <c r="W116" s="64"/>
      <c r="X116" s="64">
        <f t="shared" si="27"/>
        <v>0</v>
      </c>
      <c r="Y116" s="64"/>
      <c r="Z116" s="64">
        <f t="shared" si="28"/>
        <v>0</v>
      </c>
      <c r="AA116" s="64"/>
      <c r="AB116" s="64">
        <f t="shared" si="29"/>
        <v>0</v>
      </c>
      <c r="AC116" s="64"/>
      <c r="AD116" s="64">
        <f t="shared" si="30"/>
        <v>0</v>
      </c>
      <c r="AE116" s="64"/>
      <c r="AF116" s="64">
        <f t="shared" si="31"/>
        <v>0</v>
      </c>
      <c r="AG116" s="64"/>
      <c r="AH116" s="64">
        <f t="shared" si="32"/>
        <v>0</v>
      </c>
      <c r="AI116" s="64"/>
      <c r="AJ116" s="64">
        <f t="shared" si="33"/>
        <v>0</v>
      </c>
      <c r="AK116" s="64"/>
      <c r="AL116" s="64">
        <f t="shared" si="34"/>
        <v>0</v>
      </c>
      <c r="AM116" s="68">
        <f t="shared" si="35"/>
        <v>0</v>
      </c>
      <c r="AN116" s="54">
        <f t="shared" si="35"/>
        <v>0</v>
      </c>
      <c r="AO116" s="64">
        <f t="shared" si="18"/>
        <v>0</v>
      </c>
      <c r="AP116" s="64">
        <f t="shared" si="19"/>
        <v>0</v>
      </c>
      <c r="AQ116" s="65"/>
    </row>
    <row r="117" spans="1:43" ht="21" customHeight="1" x14ac:dyDescent="0.35">
      <c r="A117" s="61">
        <v>57</v>
      </c>
      <c r="B117" s="62" t="s">
        <v>299</v>
      </c>
      <c r="C117" s="63" t="s">
        <v>231</v>
      </c>
      <c r="D117" s="64"/>
      <c r="E117" s="65" t="s">
        <v>248</v>
      </c>
      <c r="F117" s="66">
        <v>2409005035</v>
      </c>
      <c r="G117" s="67">
        <v>243868</v>
      </c>
      <c r="H117" s="64">
        <v>60</v>
      </c>
      <c r="I117" s="64">
        <v>164.75</v>
      </c>
      <c r="J117" s="64">
        <f t="shared" si="20"/>
        <v>60</v>
      </c>
      <c r="K117" s="96">
        <v>60</v>
      </c>
      <c r="L117" s="96">
        <f t="shared" si="21"/>
        <v>9885</v>
      </c>
      <c r="M117" s="64"/>
      <c r="N117" s="64">
        <f t="shared" si="22"/>
        <v>0</v>
      </c>
      <c r="O117" s="64"/>
      <c r="P117" s="64">
        <f t="shared" si="23"/>
        <v>0</v>
      </c>
      <c r="Q117" s="64"/>
      <c r="R117" s="64">
        <f t="shared" si="24"/>
        <v>0</v>
      </c>
      <c r="S117" s="64"/>
      <c r="T117" s="64">
        <f t="shared" si="25"/>
        <v>0</v>
      </c>
      <c r="U117" s="64"/>
      <c r="V117" s="64">
        <f t="shared" si="26"/>
        <v>0</v>
      </c>
      <c r="W117" s="64"/>
      <c r="X117" s="64">
        <f t="shared" si="27"/>
        <v>0</v>
      </c>
      <c r="Y117" s="64"/>
      <c r="Z117" s="64">
        <f t="shared" si="28"/>
        <v>0</v>
      </c>
      <c r="AA117" s="64"/>
      <c r="AB117" s="64">
        <f t="shared" si="29"/>
        <v>0</v>
      </c>
      <c r="AC117" s="64"/>
      <c r="AD117" s="64">
        <f t="shared" si="30"/>
        <v>0</v>
      </c>
      <c r="AE117" s="64"/>
      <c r="AF117" s="64">
        <f t="shared" si="31"/>
        <v>0</v>
      </c>
      <c r="AG117" s="64"/>
      <c r="AH117" s="64">
        <f t="shared" si="32"/>
        <v>0</v>
      </c>
      <c r="AI117" s="64"/>
      <c r="AJ117" s="64">
        <f t="shared" si="33"/>
        <v>0</v>
      </c>
      <c r="AK117" s="64"/>
      <c r="AL117" s="64">
        <f t="shared" si="34"/>
        <v>0</v>
      </c>
      <c r="AM117" s="68">
        <f t="shared" si="35"/>
        <v>60</v>
      </c>
      <c r="AN117" s="54">
        <f t="shared" si="35"/>
        <v>9885</v>
      </c>
      <c r="AO117" s="64">
        <f t="shared" si="18"/>
        <v>0</v>
      </c>
      <c r="AP117" s="64">
        <f t="shared" si="19"/>
        <v>0</v>
      </c>
      <c r="AQ117" s="65"/>
    </row>
    <row r="118" spans="1:43" ht="21" customHeight="1" x14ac:dyDescent="0.35">
      <c r="A118" s="63"/>
      <c r="B118" s="62"/>
      <c r="C118" s="63"/>
      <c r="D118" s="64">
        <v>0</v>
      </c>
      <c r="E118" s="65"/>
      <c r="F118" s="66"/>
      <c r="G118" s="67"/>
      <c r="H118" s="64"/>
      <c r="I118" s="64"/>
      <c r="J118" s="64">
        <f t="shared" si="20"/>
        <v>0</v>
      </c>
      <c r="K118" s="96"/>
      <c r="L118" s="96">
        <f t="shared" si="21"/>
        <v>0</v>
      </c>
      <c r="M118" s="64"/>
      <c r="N118" s="64">
        <f t="shared" si="22"/>
        <v>0</v>
      </c>
      <c r="O118" s="64"/>
      <c r="P118" s="64">
        <f t="shared" si="23"/>
        <v>0</v>
      </c>
      <c r="Q118" s="64"/>
      <c r="R118" s="64">
        <f t="shared" si="24"/>
        <v>0</v>
      </c>
      <c r="S118" s="64"/>
      <c r="T118" s="64">
        <f t="shared" si="25"/>
        <v>0</v>
      </c>
      <c r="U118" s="64"/>
      <c r="V118" s="64">
        <f t="shared" si="26"/>
        <v>0</v>
      </c>
      <c r="W118" s="64"/>
      <c r="X118" s="64">
        <f t="shared" si="27"/>
        <v>0</v>
      </c>
      <c r="Y118" s="64"/>
      <c r="Z118" s="64">
        <f t="shared" si="28"/>
        <v>0</v>
      </c>
      <c r="AA118" s="64"/>
      <c r="AB118" s="64">
        <f t="shared" si="29"/>
        <v>0</v>
      </c>
      <c r="AC118" s="64"/>
      <c r="AD118" s="64">
        <f t="shared" si="30"/>
        <v>0</v>
      </c>
      <c r="AE118" s="64"/>
      <c r="AF118" s="64">
        <f t="shared" si="31"/>
        <v>0</v>
      </c>
      <c r="AG118" s="64"/>
      <c r="AH118" s="64">
        <f t="shared" si="32"/>
        <v>0</v>
      </c>
      <c r="AI118" s="64"/>
      <c r="AJ118" s="64">
        <f t="shared" si="33"/>
        <v>0</v>
      </c>
      <c r="AK118" s="64"/>
      <c r="AL118" s="64">
        <f t="shared" si="34"/>
        <v>0</v>
      </c>
      <c r="AM118" s="68">
        <f t="shared" si="35"/>
        <v>0</v>
      </c>
      <c r="AN118" s="54">
        <f t="shared" si="35"/>
        <v>0</v>
      </c>
      <c r="AO118" s="64">
        <f t="shared" si="18"/>
        <v>0</v>
      </c>
      <c r="AP118" s="64">
        <f t="shared" si="19"/>
        <v>0</v>
      </c>
      <c r="AQ118" s="65"/>
    </row>
    <row r="119" spans="1:43" ht="21" customHeight="1" x14ac:dyDescent="0.35">
      <c r="A119" s="61">
        <v>58</v>
      </c>
      <c r="B119" s="62" t="s">
        <v>281</v>
      </c>
      <c r="C119" s="63" t="s">
        <v>110</v>
      </c>
      <c r="D119" s="64"/>
      <c r="E119" s="65" t="s">
        <v>248</v>
      </c>
      <c r="F119" s="66">
        <v>2409005035</v>
      </c>
      <c r="G119" s="67">
        <v>243868</v>
      </c>
      <c r="H119" s="64">
        <v>36</v>
      </c>
      <c r="I119" s="64">
        <v>82.5</v>
      </c>
      <c r="J119" s="64">
        <f t="shared" si="20"/>
        <v>36</v>
      </c>
      <c r="K119" s="96">
        <v>36</v>
      </c>
      <c r="L119" s="96">
        <f t="shared" si="21"/>
        <v>2970</v>
      </c>
      <c r="M119" s="64"/>
      <c r="N119" s="64">
        <f t="shared" si="22"/>
        <v>0</v>
      </c>
      <c r="O119" s="64"/>
      <c r="P119" s="64">
        <f t="shared" si="23"/>
        <v>0</v>
      </c>
      <c r="Q119" s="64"/>
      <c r="R119" s="64">
        <f t="shared" si="24"/>
        <v>0</v>
      </c>
      <c r="S119" s="64"/>
      <c r="T119" s="64">
        <f t="shared" si="25"/>
        <v>0</v>
      </c>
      <c r="U119" s="64"/>
      <c r="V119" s="64">
        <f t="shared" si="26"/>
        <v>0</v>
      </c>
      <c r="W119" s="64"/>
      <c r="X119" s="64">
        <f t="shared" si="27"/>
        <v>0</v>
      </c>
      <c r="Y119" s="64"/>
      <c r="Z119" s="64">
        <f t="shared" si="28"/>
        <v>0</v>
      </c>
      <c r="AA119" s="64"/>
      <c r="AB119" s="64">
        <f t="shared" si="29"/>
        <v>0</v>
      </c>
      <c r="AC119" s="64"/>
      <c r="AD119" s="64">
        <f t="shared" si="30"/>
        <v>0</v>
      </c>
      <c r="AE119" s="64"/>
      <c r="AF119" s="64">
        <f t="shared" si="31"/>
        <v>0</v>
      </c>
      <c r="AG119" s="64"/>
      <c r="AH119" s="64">
        <f t="shared" si="32"/>
        <v>0</v>
      </c>
      <c r="AI119" s="64"/>
      <c r="AJ119" s="64">
        <f t="shared" si="33"/>
        <v>0</v>
      </c>
      <c r="AK119" s="64"/>
      <c r="AL119" s="64">
        <f t="shared" si="34"/>
        <v>0</v>
      </c>
      <c r="AM119" s="68">
        <f t="shared" si="35"/>
        <v>36</v>
      </c>
      <c r="AN119" s="54">
        <f t="shared" si="35"/>
        <v>2970</v>
      </c>
      <c r="AO119" s="64">
        <f t="shared" si="18"/>
        <v>0</v>
      </c>
      <c r="AP119" s="64">
        <f t="shared" si="19"/>
        <v>0</v>
      </c>
      <c r="AQ119" s="65"/>
    </row>
    <row r="120" spans="1:43" ht="21" customHeight="1" x14ac:dyDescent="0.35">
      <c r="A120" s="61"/>
      <c r="B120" s="62"/>
      <c r="C120" s="63"/>
      <c r="D120" s="64"/>
      <c r="E120" s="65"/>
      <c r="F120" s="66"/>
      <c r="G120" s="67"/>
      <c r="H120" s="64"/>
      <c r="I120" s="64"/>
      <c r="J120" s="64">
        <f t="shared" si="20"/>
        <v>0</v>
      </c>
      <c r="K120" s="96"/>
      <c r="L120" s="96">
        <f t="shared" si="21"/>
        <v>0</v>
      </c>
      <c r="M120" s="64"/>
      <c r="N120" s="64">
        <f t="shared" si="22"/>
        <v>0</v>
      </c>
      <c r="O120" s="64"/>
      <c r="P120" s="64">
        <f t="shared" si="23"/>
        <v>0</v>
      </c>
      <c r="Q120" s="64"/>
      <c r="R120" s="64">
        <f t="shared" si="24"/>
        <v>0</v>
      </c>
      <c r="S120" s="64"/>
      <c r="T120" s="64">
        <f t="shared" si="25"/>
        <v>0</v>
      </c>
      <c r="U120" s="64"/>
      <c r="V120" s="64">
        <f t="shared" si="26"/>
        <v>0</v>
      </c>
      <c r="W120" s="64"/>
      <c r="X120" s="64">
        <f t="shared" si="27"/>
        <v>0</v>
      </c>
      <c r="Y120" s="64"/>
      <c r="Z120" s="64">
        <f t="shared" si="28"/>
        <v>0</v>
      </c>
      <c r="AA120" s="64"/>
      <c r="AB120" s="64">
        <f t="shared" si="29"/>
        <v>0</v>
      </c>
      <c r="AC120" s="64"/>
      <c r="AD120" s="64">
        <f t="shared" si="30"/>
        <v>0</v>
      </c>
      <c r="AE120" s="64"/>
      <c r="AF120" s="64">
        <f t="shared" si="31"/>
        <v>0</v>
      </c>
      <c r="AG120" s="64"/>
      <c r="AH120" s="64">
        <f t="shared" si="32"/>
        <v>0</v>
      </c>
      <c r="AI120" s="64"/>
      <c r="AJ120" s="64">
        <f t="shared" si="33"/>
        <v>0</v>
      </c>
      <c r="AK120" s="64"/>
      <c r="AL120" s="64">
        <f t="shared" si="34"/>
        <v>0</v>
      </c>
      <c r="AM120" s="68">
        <f t="shared" si="35"/>
        <v>0</v>
      </c>
      <c r="AN120" s="54">
        <f t="shared" si="35"/>
        <v>0</v>
      </c>
      <c r="AO120" s="64">
        <f t="shared" si="18"/>
        <v>0</v>
      </c>
      <c r="AP120" s="64">
        <f t="shared" si="19"/>
        <v>0</v>
      </c>
      <c r="AQ120" s="65"/>
    </row>
    <row r="121" spans="1:43" ht="21" customHeight="1" x14ac:dyDescent="0.35">
      <c r="A121" s="61">
        <v>59</v>
      </c>
      <c r="B121" s="62" t="s">
        <v>282</v>
      </c>
      <c r="C121" s="63" t="s">
        <v>234</v>
      </c>
      <c r="D121" s="64"/>
      <c r="E121" s="65"/>
      <c r="F121" s="66"/>
      <c r="G121" s="67"/>
      <c r="H121" s="64"/>
      <c r="I121" s="64"/>
      <c r="J121" s="64">
        <f t="shared" si="20"/>
        <v>0</v>
      </c>
      <c r="K121" s="96"/>
      <c r="L121" s="96">
        <f t="shared" si="21"/>
        <v>0</v>
      </c>
      <c r="M121" s="64"/>
      <c r="N121" s="64">
        <f t="shared" si="22"/>
        <v>0</v>
      </c>
      <c r="O121" s="64"/>
      <c r="P121" s="64">
        <f t="shared" si="23"/>
        <v>0</v>
      </c>
      <c r="Q121" s="64"/>
      <c r="R121" s="64">
        <f t="shared" si="24"/>
        <v>0</v>
      </c>
      <c r="S121" s="64"/>
      <c r="T121" s="64">
        <f t="shared" si="25"/>
        <v>0</v>
      </c>
      <c r="U121" s="64"/>
      <c r="V121" s="64">
        <f t="shared" si="26"/>
        <v>0</v>
      </c>
      <c r="W121" s="64"/>
      <c r="X121" s="64">
        <f t="shared" si="27"/>
        <v>0</v>
      </c>
      <c r="Y121" s="64"/>
      <c r="Z121" s="64">
        <f t="shared" si="28"/>
        <v>0</v>
      </c>
      <c r="AA121" s="64"/>
      <c r="AB121" s="64">
        <f t="shared" si="29"/>
        <v>0</v>
      </c>
      <c r="AC121" s="64"/>
      <c r="AD121" s="64">
        <f t="shared" si="30"/>
        <v>0</v>
      </c>
      <c r="AE121" s="64"/>
      <c r="AF121" s="64">
        <f t="shared" si="31"/>
        <v>0</v>
      </c>
      <c r="AG121" s="64"/>
      <c r="AH121" s="64">
        <f t="shared" si="32"/>
        <v>0</v>
      </c>
      <c r="AI121" s="64"/>
      <c r="AJ121" s="64">
        <f t="shared" si="33"/>
        <v>0</v>
      </c>
      <c r="AK121" s="64"/>
      <c r="AL121" s="64">
        <f t="shared" si="34"/>
        <v>0</v>
      </c>
      <c r="AM121" s="68">
        <f t="shared" si="35"/>
        <v>0</v>
      </c>
      <c r="AN121" s="54">
        <f t="shared" si="35"/>
        <v>0</v>
      </c>
      <c r="AO121" s="64">
        <f t="shared" si="18"/>
        <v>0</v>
      </c>
      <c r="AP121" s="64">
        <f t="shared" si="19"/>
        <v>0</v>
      </c>
      <c r="AQ121" s="65"/>
    </row>
    <row r="122" spans="1:43" ht="21" customHeight="1" x14ac:dyDescent="0.35">
      <c r="A122" s="61">
        <v>64</v>
      </c>
      <c r="B122" s="62" t="s">
        <v>287</v>
      </c>
      <c r="C122" s="63" t="s">
        <v>231</v>
      </c>
      <c r="D122" s="64"/>
      <c r="E122" s="65"/>
      <c r="F122" s="66"/>
      <c r="G122" s="67"/>
      <c r="H122" s="64"/>
      <c r="I122" s="64"/>
      <c r="J122" s="64">
        <f t="shared" si="20"/>
        <v>0</v>
      </c>
      <c r="K122" s="96"/>
      <c r="L122" s="96">
        <f t="shared" si="21"/>
        <v>0</v>
      </c>
      <c r="M122" s="64"/>
      <c r="N122" s="64">
        <f t="shared" si="22"/>
        <v>0</v>
      </c>
      <c r="O122" s="64"/>
      <c r="P122" s="64">
        <f t="shared" ref="P122:P139" si="36">I122*O122</f>
        <v>0</v>
      </c>
      <c r="Q122" s="64"/>
      <c r="R122" s="64">
        <f t="shared" ref="R122:R139" si="37">I122*Q122</f>
        <v>0</v>
      </c>
      <c r="S122" s="64"/>
      <c r="T122" s="64">
        <f t="shared" ref="T122:T139" si="38">I122*S122</f>
        <v>0</v>
      </c>
      <c r="U122" s="64"/>
      <c r="V122" s="64">
        <f t="shared" ref="V122:V139" si="39">I122*U122</f>
        <v>0</v>
      </c>
      <c r="W122" s="64"/>
      <c r="X122" s="64">
        <f t="shared" ref="X122:X139" si="40">I122*W122</f>
        <v>0</v>
      </c>
      <c r="Y122" s="64"/>
      <c r="Z122" s="64">
        <f t="shared" ref="Z122:Z139" si="41">I122*Y122</f>
        <v>0</v>
      </c>
      <c r="AA122" s="64"/>
      <c r="AB122" s="64">
        <f t="shared" ref="AB122:AB139" si="42">I122*AA122</f>
        <v>0</v>
      </c>
      <c r="AC122" s="64"/>
      <c r="AD122" s="64">
        <f t="shared" ref="AD122:AD139" si="43">I122*AC122</f>
        <v>0</v>
      </c>
      <c r="AE122" s="64"/>
      <c r="AF122" s="64">
        <f t="shared" ref="AF122:AF139" si="44">I122*AE122</f>
        <v>0</v>
      </c>
      <c r="AG122" s="64"/>
      <c r="AH122" s="64">
        <f t="shared" ref="AH122:AH139" si="45">I122*AG122</f>
        <v>0</v>
      </c>
      <c r="AI122" s="64"/>
      <c r="AJ122" s="64">
        <f t="shared" ref="AJ122:AJ139" si="46">I122*AI122</f>
        <v>0</v>
      </c>
      <c r="AK122" s="64"/>
      <c r="AL122" s="64">
        <f t="shared" ref="AL122:AL139" si="47">I122*AK122</f>
        <v>0</v>
      </c>
      <c r="AM122" s="68">
        <f t="shared" si="35"/>
        <v>0</v>
      </c>
      <c r="AN122" s="54">
        <f t="shared" si="35"/>
        <v>0</v>
      </c>
      <c r="AO122" s="64">
        <f t="shared" ref="AO122:AO139" si="48">J122-AM122</f>
        <v>0</v>
      </c>
      <c r="AP122" s="64">
        <f t="shared" ref="AP122:AP139" si="49">I122*AO122</f>
        <v>0</v>
      </c>
      <c r="AQ122" s="65"/>
    </row>
    <row r="123" spans="1:43" ht="21" customHeight="1" x14ac:dyDescent="0.35">
      <c r="A123" s="61">
        <v>65</v>
      </c>
      <c r="B123" s="62" t="s">
        <v>288</v>
      </c>
      <c r="C123" s="63" t="s">
        <v>227</v>
      </c>
      <c r="D123" s="64"/>
      <c r="E123" s="65"/>
      <c r="F123" s="66"/>
      <c r="G123" s="67"/>
      <c r="H123" s="64"/>
      <c r="I123" s="64"/>
      <c r="J123" s="64">
        <f t="shared" si="20"/>
        <v>0</v>
      </c>
      <c r="K123" s="96"/>
      <c r="L123" s="96">
        <f t="shared" si="21"/>
        <v>0</v>
      </c>
      <c r="M123" s="64"/>
      <c r="N123" s="64">
        <f t="shared" si="22"/>
        <v>0</v>
      </c>
      <c r="O123" s="64"/>
      <c r="P123" s="64">
        <f t="shared" si="36"/>
        <v>0</v>
      </c>
      <c r="Q123" s="64"/>
      <c r="R123" s="64">
        <f t="shared" si="37"/>
        <v>0</v>
      </c>
      <c r="S123" s="64"/>
      <c r="T123" s="64">
        <f t="shared" si="38"/>
        <v>0</v>
      </c>
      <c r="U123" s="64"/>
      <c r="V123" s="64">
        <f t="shared" si="39"/>
        <v>0</v>
      </c>
      <c r="W123" s="64"/>
      <c r="X123" s="64">
        <f t="shared" si="40"/>
        <v>0</v>
      </c>
      <c r="Y123" s="64"/>
      <c r="Z123" s="64">
        <f t="shared" si="41"/>
        <v>0</v>
      </c>
      <c r="AA123" s="64"/>
      <c r="AB123" s="64">
        <f t="shared" si="42"/>
        <v>0</v>
      </c>
      <c r="AC123" s="64"/>
      <c r="AD123" s="64">
        <f t="shared" si="43"/>
        <v>0</v>
      </c>
      <c r="AE123" s="64"/>
      <c r="AF123" s="64">
        <f t="shared" si="44"/>
        <v>0</v>
      </c>
      <c r="AG123" s="64"/>
      <c r="AH123" s="64">
        <f t="shared" si="45"/>
        <v>0</v>
      </c>
      <c r="AI123" s="64"/>
      <c r="AJ123" s="64">
        <f t="shared" si="46"/>
        <v>0</v>
      </c>
      <c r="AK123" s="64"/>
      <c r="AL123" s="64">
        <f t="shared" si="47"/>
        <v>0</v>
      </c>
      <c r="AM123" s="68">
        <f t="shared" si="35"/>
        <v>0</v>
      </c>
      <c r="AN123" s="54">
        <f t="shared" si="35"/>
        <v>0</v>
      </c>
      <c r="AO123" s="64">
        <f t="shared" si="48"/>
        <v>0</v>
      </c>
      <c r="AP123" s="64">
        <f t="shared" si="49"/>
        <v>0</v>
      </c>
      <c r="AQ123" s="65"/>
    </row>
    <row r="124" spans="1:43" ht="21" customHeight="1" x14ac:dyDescent="0.35">
      <c r="A124" s="63"/>
      <c r="B124" s="62"/>
      <c r="C124" s="63"/>
      <c r="D124" s="64">
        <v>0</v>
      </c>
      <c r="E124" s="69"/>
      <c r="F124" s="66"/>
      <c r="G124" s="67"/>
      <c r="H124" s="64"/>
      <c r="I124" s="64">
        <v>156</v>
      </c>
      <c r="J124" s="64">
        <f t="shared" si="20"/>
        <v>0</v>
      </c>
      <c r="K124" s="96"/>
      <c r="L124" s="96">
        <f t="shared" si="21"/>
        <v>0</v>
      </c>
      <c r="M124" s="64"/>
      <c r="N124" s="64">
        <f t="shared" si="22"/>
        <v>0</v>
      </c>
      <c r="O124" s="64"/>
      <c r="P124" s="64">
        <f t="shared" si="36"/>
        <v>0</v>
      </c>
      <c r="Q124" s="64"/>
      <c r="R124" s="64">
        <f t="shared" si="37"/>
        <v>0</v>
      </c>
      <c r="S124" s="64"/>
      <c r="T124" s="64">
        <f t="shared" si="38"/>
        <v>0</v>
      </c>
      <c r="U124" s="64"/>
      <c r="V124" s="64">
        <f t="shared" si="39"/>
        <v>0</v>
      </c>
      <c r="W124" s="64"/>
      <c r="X124" s="64">
        <f t="shared" si="40"/>
        <v>0</v>
      </c>
      <c r="Y124" s="64"/>
      <c r="Z124" s="64">
        <f t="shared" si="41"/>
        <v>0</v>
      </c>
      <c r="AA124" s="64"/>
      <c r="AB124" s="64">
        <f t="shared" si="42"/>
        <v>0</v>
      </c>
      <c r="AC124" s="64"/>
      <c r="AD124" s="64">
        <f t="shared" si="43"/>
        <v>0</v>
      </c>
      <c r="AE124" s="64"/>
      <c r="AF124" s="64">
        <f t="shared" si="44"/>
        <v>0</v>
      </c>
      <c r="AG124" s="64"/>
      <c r="AH124" s="64">
        <f t="shared" si="45"/>
        <v>0</v>
      </c>
      <c r="AI124" s="64"/>
      <c r="AJ124" s="64">
        <f t="shared" si="46"/>
        <v>0</v>
      </c>
      <c r="AK124" s="64"/>
      <c r="AL124" s="64">
        <f t="shared" si="47"/>
        <v>0</v>
      </c>
      <c r="AM124" s="68">
        <f t="shared" si="35"/>
        <v>0</v>
      </c>
      <c r="AN124" s="54">
        <f t="shared" si="35"/>
        <v>0</v>
      </c>
      <c r="AO124" s="64">
        <f t="shared" si="48"/>
        <v>0</v>
      </c>
      <c r="AP124" s="64">
        <f t="shared" si="49"/>
        <v>0</v>
      </c>
      <c r="AQ124" s="65"/>
    </row>
    <row r="125" spans="1:43" ht="21" customHeight="1" x14ac:dyDescent="0.35">
      <c r="A125" s="61">
        <v>66</v>
      </c>
      <c r="B125" s="62" t="s">
        <v>289</v>
      </c>
      <c r="C125" s="63" t="s">
        <v>40</v>
      </c>
      <c r="D125" s="64"/>
      <c r="E125" s="65"/>
      <c r="F125" s="66"/>
      <c r="G125" s="67"/>
      <c r="H125" s="64"/>
      <c r="I125" s="64"/>
      <c r="J125" s="64">
        <f t="shared" si="20"/>
        <v>0</v>
      </c>
      <c r="K125" s="96"/>
      <c r="L125" s="96">
        <f t="shared" si="21"/>
        <v>0</v>
      </c>
      <c r="M125" s="64"/>
      <c r="N125" s="64">
        <f t="shared" si="22"/>
        <v>0</v>
      </c>
      <c r="O125" s="64"/>
      <c r="P125" s="64">
        <f t="shared" si="36"/>
        <v>0</v>
      </c>
      <c r="Q125" s="64"/>
      <c r="R125" s="64">
        <f t="shared" si="37"/>
        <v>0</v>
      </c>
      <c r="S125" s="64"/>
      <c r="T125" s="64">
        <f t="shared" si="38"/>
        <v>0</v>
      </c>
      <c r="U125" s="64"/>
      <c r="V125" s="64">
        <f t="shared" si="39"/>
        <v>0</v>
      </c>
      <c r="W125" s="64"/>
      <c r="X125" s="64">
        <f t="shared" si="40"/>
        <v>0</v>
      </c>
      <c r="Y125" s="64"/>
      <c r="Z125" s="64">
        <f t="shared" si="41"/>
        <v>0</v>
      </c>
      <c r="AA125" s="64"/>
      <c r="AB125" s="64">
        <f t="shared" si="42"/>
        <v>0</v>
      </c>
      <c r="AC125" s="64"/>
      <c r="AD125" s="64">
        <f t="shared" si="43"/>
        <v>0</v>
      </c>
      <c r="AE125" s="64"/>
      <c r="AF125" s="64">
        <f t="shared" si="44"/>
        <v>0</v>
      </c>
      <c r="AG125" s="64"/>
      <c r="AH125" s="64">
        <f t="shared" si="45"/>
        <v>0</v>
      </c>
      <c r="AI125" s="64"/>
      <c r="AJ125" s="64">
        <f t="shared" si="46"/>
        <v>0</v>
      </c>
      <c r="AK125" s="64"/>
      <c r="AL125" s="64">
        <f t="shared" si="47"/>
        <v>0</v>
      </c>
      <c r="AM125" s="68">
        <f t="shared" si="35"/>
        <v>0</v>
      </c>
      <c r="AN125" s="54">
        <f t="shared" si="35"/>
        <v>0</v>
      </c>
      <c r="AO125" s="64">
        <f t="shared" si="48"/>
        <v>0</v>
      </c>
      <c r="AP125" s="64">
        <f t="shared" si="49"/>
        <v>0</v>
      </c>
      <c r="AQ125" s="65"/>
    </row>
    <row r="126" spans="1:43" ht="21" customHeight="1" x14ac:dyDescent="0.35">
      <c r="A126" s="61">
        <v>67</v>
      </c>
      <c r="B126" s="62" t="s">
        <v>300</v>
      </c>
      <c r="C126" s="63" t="s">
        <v>52</v>
      </c>
      <c r="D126" s="64"/>
      <c r="E126" s="65"/>
      <c r="F126" s="66"/>
      <c r="G126" s="67"/>
      <c r="H126" s="64"/>
      <c r="I126" s="64">
        <v>131</v>
      </c>
      <c r="J126" s="64">
        <f t="shared" si="20"/>
        <v>0</v>
      </c>
      <c r="K126" s="96"/>
      <c r="L126" s="96">
        <f t="shared" si="21"/>
        <v>0</v>
      </c>
      <c r="M126" s="64"/>
      <c r="N126" s="64">
        <f t="shared" si="22"/>
        <v>0</v>
      </c>
      <c r="O126" s="64"/>
      <c r="P126" s="64">
        <f t="shared" si="36"/>
        <v>0</v>
      </c>
      <c r="Q126" s="64"/>
      <c r="R126" s="64">
        <f t="shared" si="37"/>
        <v>0</v>
      </c>
      <c r="S126" s="64"/>
      <c r="T126" s="64">
        <f t="shared" si="38"/>
        <v>0</v>
      </c>
      <c r="U126" s="64"/>
      <c r="V126" s="64">
        <f t="shared" si="39"/>
        <v>0</v>
      </c>
      <c r="W126" s="64"/>
      <c r="X126" s="64">
        <f t="shared" si="40"/>
        <v>0</v>
      </c>
      <c r="Y126" s="64"/>
      <c r="Z126" s="64">
        <f t="shared" si="41"/>
        <v>0</v>
      </c>
      <c r="AA126" s="64"/>
      <c r="AB126" s="64">
        <f t="shared" si="42"/>
        <v>0</v>
      </c>
      <c r="AC126" s="64"/>
      <c r="AD126" s="64">
        <f t="shared" si="43"/>
        <v>0</v>
      </c>
      <c r="AE126" s="64"/>
      <c r="AF126" s="64">
        <f t="shared" si="44"/>
        <v>0</v>
      </c>
      <c r="AG126" s="64"/>
      <c r="AH126" s="64">
        <f t="shared" si="45"/>
        <v>0</v>
      </c>
      <c r="AI126" s="64"/>
      <c r="AJ126" s="64">
        <f t="shared" si="46"/>
        <v>0</v>
      </c>
      <c r="AK126" s="64"/>
      <c r="AL126" s="64">
        <f t="shared" si="47"/>
        <v>0</v>
      </c>
      <c r="AM126" s="68">
        <f t="shared" si="35"/>
        <v>0</v>
      </c>
      <c r="AN126" s="54">
        <f t="shared" si="35"/>
        <v>0</v>
      </c>
      <c r="AO126" s="64">
        <f t="shared" si="48"/>
        <v>0</v>
      </c>
      <c r="AP126" s="64">
        <f t="shared" si="49"/>
        <v>0</v>
      </c>
      <c r="AQ126" s="65"/>
    </row>
    <row r="127" spans="1:43" ht="21" customHeight="1" x14ac:dyDescent="0.35">
      <c r="A127" s="61">
        <v>68</v>
      </c>
      <c r="B127" s="62" t="s">
        <v>290</v>
      </c>
      <c r="C127" s="63" t="s">
        <v>244</v>
      </c>
      <c r="D127" s="64"/>
      <c r="E127" s="65" t="s">
        <v>318</v>
      </c>
      <c r="F127" s="77" t="s">
        <v>319</v>
      </c>
      <c r="G127" s="67">
        <v>243868</v>
      </c>
      <c r="H127" s="64">
        <v>1</v>
      </c>
      <c r="I127" s="64">
        <v>400</v>
      </c>
      <c r="J127" s="64">
        <f t="shared" si="20"/>
        <v>1</v>
      </c>
      <c r="K127" s="96">
        <v>1</v>
      </c>
      <c r="L127" s="96">
        <f t="shared" si="21"/>
        <v>400</v>
      </c>
      <c r="M127" s="64"/>
      <c r="N127" s="64">
        <f t="shared" si="22"/>
        <v>0</v>
      </c>
      <c r="O127" s="64"/>
      <c r="P127" s="64">
        <f t="shared" si="36"/>
        <v>0</v>
      </c>
      <c r="Q127" s="64"/>
      <c r="R127" s="64">
        <f t="shared" si="37"/>
        <v>0</v>
      </c>
      <c r="S127" s="64"/>
      <c r="T127" s="64">
        <f t="shared" si="38"/>
        <v>0</v>
      </c>
      <c r="U127" s="64"/>
      <c r="V127" s="64">
        <f t="shared" si="39"/>
        <v>0</v>
      </c>
      <c r="W127" s="64"/>
      <c r="X127" s="64">
        <f t="shared" si="40"/>
        <v>0</v>
      </c>
      <c r="Y127" s="64"/>
      <c r="Z127" s="64">
        <f t="shared" si="41"/>
        <v>0</v>
      </c>
      <c r="AA127" s="64"/>
      <c r="AB127" s="64">
        <f t="shared" si="42"/>
        <v>0</v>
      </c>
      <c r="AC127" s="64"/>
      <c r="AD127" s="64">
        <f t="shared" si="43"/>
        <v>0</v>
      </c>
      <c r="AE127" s="64"/>
      <c r="AF127" s="64">
        <f t="shared" si="44"/>
        <v>0</v>
      </c>
      <c r="AG127" s="64"/>
      <c r="AH127" s="64">
        <f t="shared" si="45"/>
        <v>0</v>
      </c>
      <c r="AI127" s="64"/>
      <c r="AJ127" s="64">
        <f t="shared" si="46"/>
        <v>0</v>
      </c>
      <c r="AK127" s="64"/>
      <c r="AL127" s="64">
        <f t="shared" si="47"/>
        <v>0</v>
      </c>
      <c r="AM127" s="68">
        <f t="shared" si="35"/>
        <v>1</v>
      </c>
      <c r="AN127" s="54">
        <f t="shared" si="35"/>
        <v>400</v>
      </c>
      <c r="AO127" s="64">
        <f t="shared" si="48"/>
        <v>0</v>
      </c>
      <c r="AP127" s="64">
        <f t="shared" si="49"/>
        <v>0</v>
      </c>
      <c r="AQ127" s="65"/>
    </row>
    <row r="128" spans="1:43" ht="21" customHeight="1" x14ac:dyDescent="0.35">
      <c r="A128" s="61">
        <v>69</v>
      </c>
      <c r="B128" s="62" t="s">
        <v>291</v>
      </c>
      <c r="C128" s="63" t="s">
        <v>101</v>
      </c>
      <c r="D128" s="64"/>
      <c r="E128" s="65" t="s">
        <v>248</v>
      </c>
      <c r="F128" s="66">
        <v>2409005035</v>
      </c>
      <c r="G128" s="67">
        <v>243868</v>
      </c>
      <c r="H128" s="64">
        <v>102</v>
      </c>
      <c r="I128" s="64">
        <v>19.5</v>
      </c>
      <c r="J128" s="64">
        <f t="shared" ref="J128:J139" si="50">D128+H128</f>
        <v>102</v>
      </c>
      <c r="K128" s="96">
        <v>102</v>
      </c>
      <c r="L128" s="96">
        <f t="shared" ref="L128:L139" si="51">I128*K128</f>
        <v>1989</v>
      </c>
      <c r="M128" s="64"/>
      <c r="N128" s="64">
        <f t="shared" si="22"/>
        <v>0</v>
      </c>
      <c r="O128" s="64"/>
      <c r="P128" s="64">
        <f t="shared" si="36"/>
        <v>0</v>
      </c>
      <c r="Q128" s="64"/>
      <c r="R128" s="64">
        <f t="shared" si="37"/>
        <v>0</v>
      </c>
      <c r="S128" s="64"/>
      <c r="T128" s="64">
        <f t="shared" si="38"/>
        <v>0</v>
      </c>
      <c r="U128" s="64"/>
      <c r="V128" s="64">
        <f t="shared" si="39"/>
        <v>0</v>
      </c>
      <c r="W128" s="64"/>
      <c r="X128" s="64">
        <f t="shared" si="40"/>
        <v>0</v>
      </c>
      <c r="Y128" s="64"/>
      <c r="Z128" s="64">
        <f t="shared" si="41"/>
        <v>0</v>
      </c>
      <c r="AA128" s="64"/>
      <c r="AB128" s="64">
        <f t="shared" si="42"/>
        <v>0</v>
      </c>
      <c r="AC128" s="64"/>
      <c r="AD128" s="64">
        <f t="shared" si="43"/>
        <v>0</v>
      </c>
      <c r="AE128" s="64"/>
      <c r="AF128" s="64">
        <f t="shared" si="44"/>
        <v>0</v>
      </c>
      <c r="AG128" s="64"/>
      <c r="AH128" s="64">
        <f t="shared" si="45"/>
        <v>0</v>
      </c>
      <c r="AI128" s="64"/>
      <c r="AJ128" s="64">
        <f t="shared" si="46"/>
        <v>0</v>
      </c>
      <c r="AK128" s="64"/>
      <c r="AL128" s="64">
        <f t="shared" si="47"/>
        <v>0</v>
      </c>
      <c r="AM128" s="68">
        <f t="shared" ref="AM128:AN139" si="52">K128+M128+O128+Q128+S128+U128+W128+Y128+AA128+AC128+AE128+AG128+AI128+AK128</f>
        <v>102</v>
      </c>
      <c r="AN128" s="54">
        <f t="shared" si="52"/>
        <v>1989</v>
      </c>
      <c r="AO128" s="64">
        <f t="shared" si="48"/>
        <v>0</v>
      </c>
      <c r="AP128" s="64">
        <f t="shared" si="49"/>
        <v>0</v>
      </c>
      <c r="AQ128" s="65"/>
    </row>
    <row r="129" spans="1:43" ht="21" customHeight="1" x14ac:dyDescent="0.35">
      <c r="A129" s="61">
        <v>70</v>
      </c>
      <c r="B129" s="62" t="s">
        <v>292</v>
      </c>
      <c r="C129" s="63" t="s">
        <v>68</v>
      </c>
      <c r="D129" s="64"/>
      <c r="E129" s="65"/>
      <c r="F129" s="66"/>
      <c r="G129" s="67"/>
      <c r="H129" s="64"/>
      <c r="I129" s="64"/>
      <c r="J129" s="64">
        <f t="shared" si="50"/>
        <v>0</v>
      </c>
      <c r="K129" s="96"/>
      <c r="L129" s="96">
        <f t="shared" si="51"/>
        <v>0</v>
      </c>
      <c r="M129" s="64"/>
      <c r="N129" s="64">
        <f t="shared" si="22"/>
        <v>0</v>
      </c>
      <c r="O129" s="64"/>
      <c r="P129" s="64">
        <f t="shared" si="36"/>
        <v>0</v>
      </c>
      <c r="Q129" s="64"/>
      <c r="R129" s="64">
        <f t="shared" si="37"/>
        <v>0</v>
      </c>
      <c r="S129" s="64"/>
      <c r="T129" s="64">
        <f t="shared" si="38"/>
        <v>0</v>
      </c>
      <c r="U129" s="64"/>
      <c r="V129" s="64">
        <f t="shared" si="39"/>
        <v>0</v>
      </c>
      <c r="W129" s="64"/>
      <c r="X129" s="64">
        <f t="shared" si="40"/>
        <v>0</v>
      </c>
      <c r="Y129" s="64"/>
      <c r="Z129" s="64">
        <f t="shared" si="41"/>
        <v>0</v>
      </c>
      <c r="AA129" s="64"/>
      <c r="AB129" s="64">
        <f t="shared" si="42"/>
        <v>0</v>
      </c>
      <c r="AC129" s="64"/>
      <c r="AD129" s="64">
        <f t="shared" si="43"/>
        <v>0</v>
      </c>
      <c r="AE129" s="64"/>
      <c r="AF129" s="64">
        <f t="shared" si="44"/>
        <v>0</v>
      </c>
      <c r="AG129" s="64"/>
      <c r="AH129" s="64">
        <f t="shared" si="45"/>
        <v>0</v>
      </c>
      <c r="AI129" s="64"/>
      <c r="AJ129" s="64">
        <f t="shared" si="46"/>
        <v>0</v>
      </c>
      <c r="AK129" s="64"/>
      <c r="AL129" s="64">
        <f t="shared" si="47"/>
        <v>0</v>
      </c>
      <c r="AM129" s="68">
        <f t="shared" si="52"/>
        <v>0</v>
      </c>
      <c r="AN129" s="54">
        <f t="shared" si="52"/>
        <v>0</v>
      </c>
      <c r="AO129" s="64">
        <f t="shared" si="48"/>
        <v>0</v>
      </c>
      <c r="AP129" s="64">
        <f t="shared" si="49"/>
        <v>0</v>
      </c>
      <c r="AQ129" s="65"/>
    </row>
    <row r="130" spans="1:43" ht="21" customHeight="1" x14ac:dyDescent="0.35">
      <c r="A130" s="63"/>
      <c r="B130" s="62"/>
      <c r="C130" s="63"/>
      <c r="D130" s="64">
        <v>0</v>
      </c>
      <c r="E130" s="69"/>
      <c r="F130" s="66"/>
      <c r="G130" s="67"/>
      <c r="H130" s="64"/>
      <c r="I130" s="64">
        <v>12.46</v>
      </c>
      <c r="J130" s="64">
        <f t="shared" si="50"/>
        <v>0</v>
      </c>
      <c r="K130" s="96"/>
      <c r="L130" s="96">
        <f t="shared" si="51"/>
        <v>0</v>
      </c>
      <c r="M130" s="64"/>
      <c r="N130" s="64">
        <f t="shared" si="22"/>
        <v>0</v>
      </c>
      <c r="O130" s="64"/>
      <c r="P130" s="64">
        <f t="shared" si="36"/>
        <v>0</v>
      </c>
      <c r="Q130" s="64"/>
      <c r="R130" s="64">
        <f t="shared" si="37"/>
        <v>0</v>
      </c>
      <c r="S130" s="64"/>
      <c r="T130" s="64">
        <f t="shared" si="38"/>
        <v>0</v>
      </c>
      <c r="U130" s="64"/>
      <c r="V130" s="64">
        <f t="shared" si="39"/>
        <v>0</v>
      </c>
      <c r="W130" s="64"/>
      <c r="X130" s="64">
        <f t="shared" si="40"/>
        <v>0</v>
      </c>
      <c r="Y130" s="64"/>
      <c r="Z130" s="64">
        <f t="shared" si="41"/>
        <v>0</v>
      </c>
      <c r="AA130" s="64"/>
      <c r="AB130" s="64">
        <f t="shared" si="42"/>
        <v>0</v>
      </c>
      <c r="AC130" s="64"/>
      <c r="AD130" s="64">
        <f t="shared" si="43"/>
        <v>0</v>
      </c>
      <c r="AE130" s="64"/>
      <c r="AF130" s="64">
        <f t="shared" si="44"/>
        <v>0</v>
      </c>
      <c r="AG130" s="64"/>
      <c r="AH130" s="64">
        <f t="shared" si="45"/>
        <v>0</v>
      </c>
      <c r="AI130" s="64"/>
      <c r="AJ130" s="64">
        <f t="shared" si="46"/>
        <v>0</v>
      </c>
      <c r="AK130" s="64"/>
      <c r="AL130" s="64">
        <f t="shared" si="47"/>
        <v>0</v>
      </c>
      <c r="AM130" s="68">
        <f t="shared" si="52"/>
        <v>0</v>
      </c>
      <c r="AN130" s="54">
        <f t="shared" si="52"/>
        <v>0</v>
      </c>
      <c r="AO130" s="64">
        <f t="shared" si="48"/>
        <v>0</v>
      </c>
      <c r="AP130" s="64">
        <f t="shared" si="49"/>
        <v>0</v>
      </c>
      <c r="AQ130" s="65"/>
    </row>
    <row r="131" spans="1:43" ht="21" customHeight="1" x14ac:dyDescent="0.35">
      <c r="A131" s="61">
        <v>71</v>
      </c>
      <c r="B131" s="62" t="s">
        <v>293</v>
      </c>
      <c r="C131" s="63" t="s">
        <v>40</v>
      </c>
      <c r="D131" s="64"/>
      <c r="E131" s="65"/>
      <c r="F131" s="66"/>
      <c r="G131" s="67"/>
      <c r="H131" s="64"/>
      <c r="I131" s="64"/>
      <c r="J131" s="64">
        <f t="shared" si="50"/>
        <v>0</v>
      </c>
      <c r="K131" s="96"/>
      <c r="L131" s="96">
        <f t="shared" si="51"/>
        <v>0</v>
      </c>
      <c r="M131" s="64"/>
      <c r="N131" s="64">
        <f t="shared" si="22"/>
        <v>0</v>
      </c>
      <c r="O131" s="64"/>
      <c r="P131" s="64">
        <f t="shared" si="36"/>
        <v>0</v>
      </c>
      <c r="Q131" s="64"/>
      <c r="R131" s="64">
        <f t="shared" si="37"/>
        <v>0</v>
      </c>
      <c r="S131" s="64"/>
      <c r="T131" s="64">
        <f t="shared" si="38"/>
        <v>0</v>
      </c>
      <c r="U131" s="64"/>
      <c r="V131" s="64">
        <f t="shared" si="39"/>
        <v>0</v>
      </c>
      <c r="W131" s="64"/>
      <c r="X131" s="64">
        <f t="shared" si="40"/>
        <v>0</v>
      </c>
      <c r="Y131" s="64"/>
      <c r="Z131" s="64">
        <f t="shared" si="41"/>
        <v>0</v>
      </c>
      <c r="AA131" s="64"/>
      <c r="AB131" s="64">
        <f t="shared" si="42"/>
        <v>0</v>
      </c>
      <c r="AC131" s="64"/>
      <c r="AD131" s="64">
        <f t="shared" si="43"/>
        <v>0</v>
      </c>
      <c r="AE131" s="64"/>
      <c r="AF131" s="64">
        <f t="shared" si="44"/>
        <v>0</v>
      </c>
      <c r="AG131" s="64"/>
      <c r="AH131" s="64">
        <f t="shared" si="45"/>
        <v>0</v>
      </c>
      <c r="AI131" s="64"/>
      <c r="AJ131" s="64">
        <f t="shared" si="46"/>
        <v>0</v>
      </c>
      <c r="AK131" s="64"/>
      <c r="AL131" s="64">
        <f t="shared" si="47"/>
        <v>0</v>
      </c>
      <c r="AM131" s="68">
        <f t="shared" si="52"/>
        <v>0</v>
      </c>
      <c r="AN131" s="54">
        <f t="shared" si="52"/>
        <v>0</v>
      </c>
      <c r="AO131" s="64">
        <f t="shared" si="48"/>
        <v>0</v>
      </c>
      <c r="AP131" s="64">
        <f t="shared" si="49"/>
        <v>0</v>
      </c>
      <c r="AQ131" s="65"/>
    </row>
    <row r="132" spans="1:43" ht="21" customHeight="1" x14ac:dyDescent="0.35">
      <c r="A132" s="61">
        <v>72</v>
      </c>
      <c r="B132" s="62" t="s">
        <v>294</v>
      </c>
      <c r="C132" s="63" t="s">
        <v>52</v>
      </c>
      <c r="D132" s="64"/>
      <c r="E132" s="65"/>
      <c r="F132" s="66"/>
      <c r="G132" s="67"/>
      <c r="H132" s="64"/>
      <c r="I132" s="64"/>
      <c r="J132" s="64">
        <f t="shared" si="50"/>
        <v>0</v>
      </c>
      <c r="K132" s="96"/>
      <c r="L132" s="96">
        <f t="shared" si="51"/>
        <v>0</v>
      </c>
      <c r="M132" s="64"/>
      <c r="N132" s="64">
        <f t="shared" si="22"/>
        <v>0</v>
      </c>
      <c r="O132" s="64"/>
      <c r="P132" s="64">
        <f t="shared" si="36"/>
        <v>0</v>
      </c>
      <c r="Q132" s="64"/>
      <c r="R132" s="64">
        <f t="shared" si="37"/>
        <v>0</v>
      </c>
      <c r="S132" s="64"/>
      <c r="T132" s="64">
        <f t="shared" si="38"/>
        <v>0</v>
      </c>
      <c r="U132" s="64"/>
      <c r="V132" s="64">
        <f t="shared" si="39"/>
        <v>0</v>
      </c>
      <c r="W132" s="64"/>
      <c r="X132" s="64">
        <f t="shared" si="40"/>
        <v>0</v>
      </c>
      <c r="Y132" s="64"/>
      <c r="Z132" s="64">
        <f t="shared" si="41"/>
        <v>0</v>
      </c>
      <c r="AA132" s="64"/>
      <c r="AB132" s="64">
        <f t="shared" si="42"/>
        <v>0</v>
      </c>
      <c r="AC132" s="64"/>
      <c r="AD132" s="64">
        <f t="shared" si="43"/>
        <v>0</v>
      </c>
      <c r="AE132" s="64"/>
      <c r="AF132" s="64">
        <f t="shared" si="44"/>
        <v>0</v>
      </c>
      <c r="AG132" s="64"/>
      <c r="AH132" s="64">
        <f t="shared" si="45"/>
        <v>0</v>
      </c>
      <c r="AI132" s="64"/>
      <c r="AJ132" s="64">
        <f t="shared" si="46"/>
        <v>0</v>
      </c>
      <c r="AK132" s="64"/>
      <c r="AL132" s="64">
        <f t="shared" si="47"/>
        <v>0</v>
      </c>
      <c r="AM132" s="68">
        <f t="shared" si="52"/>
        <v>0</v>
      </c>
      <c r="AN132" s="54">
        <f t="shared" si="52"/>
        <v>0</v>
      </c>
      <c r="AO132" s="64">
        <f t="shared" si="48"/>
        <v>0</v>
      </c>
      <c r="AP132" s="64">
        <f t="shared" si="49"/>
        <v>0</v>
      </c>
      <c r="AQ132" s="65"/>
    </row>
    <row r="133" spans="1:43" ht="21" customHeight="1" x14ac:dyDescent="0.35">
      <c r="A133" s="61">
        <v>73</v>
      </c>
      <c r="B133" s="62" t="s">
        <v>295</v>
      </c>
      <c r="C133" s="63" t="s">
        <v>40</v>
      </c>
      <c r="D133" s="64"/>
      <c r="E133" s="65"/>
      <c r="F133" s="66"/>
      <c r="G133" s="67"/>
      <c r="H133" s="64"/>
      <c r="I133" s="64"/>
      <c r="J133" s="64">
        <f t="shared" si="50"/>
        <v>0</v>
      </c>
      <c r="K133" s="96"/>
      <c r="L133" s="96">
        <f t="shared" si="51"/>
        <v>0</v>
      </c>
      <c r="M133" s="64"/>
      <c r="N133" s="64">
        <f t="shared" si="22"/>
        <v>0</v>
      </c>
      <c r="O133" s="64"/>
      <c r="P133" s="64">
        <f t="shared" si="36"/>
        <v>0</v>
      </c>
      <c r="Q133" s="64"/>
      <c r="R133" s="64">
        <f t="shared" si="37"/>
        <v>0</v>
      </c>
      <c r="S133" s="64"/>
      <c r="T133" s="64">
        <f t="shared" si="38"/>
        <v>0</v>
      </c>
      <c r="U133" s="64"/>
      <c r="V133" s="64">
        <f t="shared" si="39"/>
        <v>0</v>
      </c>
      <c r="W133" s="64"/>
      <c r="X133" s="64">
        <f t="shared" si="40"/>
        <v>0</v>
      </c>
      <c r="Y133" s="64"/>
      <c r="Z133" s="64">
        <f t="shared" si="41"/>
        <v>0</v>
      </c>
      <c r="AA133" s="64"/>
      <c r="AB133" s="64">
        <f t="shared" si="42"/>
        <v>0</v>
      </c>
      <c r="AC133" s="64"/>
      <c r="AD133" s="64">
        <f t="shared" si="43"/>
        <v>0</v>
      </c>
      <c r="AE133" s="64"/>
      <c r="AF133" s="64">
        <f t="shared" si="44"/>
        <v>0</v>
      </c>
      <c r="AG133" s="64"/>
      <c r="AH133" s="64">
        <f t="shared" si="45"/>
        <v>0</v>
      </c>
      <c r="AI133" s="64"/>
      <c r="AJ133" s="64">
        <f t="shared" si="46"/>
        <v>0</v>
      </c>
      <c r="AK133" s="64"/>
      <c r="AL133" s="64">
        <f t="shared" si="47"/>
        <v>0</v>
      </c>
      <c r="AM133" s="68">
        <f t="shared" si="52"/>
        <v>0</v>
      </c>
      <c r="AN133" s="54">
        <f t="shared" si="52"/>
        <v>0</v>
      </c>
      <c r="AO133" s="64">
        <f t="shared" si="48"/>
        <v>0</v>
      </c>
      <c r="AP133" s="64">
        <f t="shared" si="49"/>
        <v>0</v>
      </c>
      <c r="AQ133" s="65"/>
    </row>
    <row r="134" spans="1:43" ht="21" customHeight="1" x14ac:dyDescent="0.35">
      <c r="A134" s="63">
        <v>74</v>
      </c>
      <c r="B134" s="62" t="s">
        <v>301</v>
      </c>
      <c r="C134" s="63" t="s">
        <v>80</v>
      </c>
      <c r="D134" s="64">
        <v>0</v>
      </c>
      <c r="E134" s="65"/>
      <c r="F134" s="66"/>
      <c r="G134" s="67"/>
      <c r="H134" s="64"/>
      <c r="I134" s="64">
        <v>33.5</v>
      </c>
      <c r="J134" s="64">
        <f t="shared" si="50"/>
        <v>0</v>
      </c>
      <c r="K134" s="96"/>
      <c r="L134" s="96">
        <f t="shared" si="51"/>
        <v>0</v>
      </c>
      <c r="M134" s="64"/>
      <c r="N134" s="64">
        <f t="shared" si="22"/>
        <v>0</v>
      </c>
      <c r="O134" s="64"/>
      <c r="P134" s="64">
        <f t="shared" si="36"/>
        <v>0</v>
      </c>
      <c r="Q134" s="64"/>
      <c r="R134" s="64">
        <f t="shared" si="37"/>
        <v>0</v>
      </c>
      <c r="S134" s="64"/>
      <c r="T134" s="64">
        <f t="shared" si="38"/>
        <v>0</v>
      </c>
      <c r="U134" s="64"/>
      <c r="V134" s="64">
        <f t="shared" si="39"/>
        <v>0</v>
      </c>
      <c r="W134" s="64"/>
      <c r="X134" s="64">
        <f t="shared" si="40"/>
        <v>0</v>
      </c>
      <c r="Y134" s="64"/>
      <c r="Z134" s="64">
        <f t="shared" si="41"/>
        <v>0</v>
      </c>
      <c r="AA134" s="64"/>
      <c r="AB134" s="64">
        <f t="shared" si="42"/>
        <v>0</v>
      </c>
      <c r="AC134" s="64"/>
      <c r="AD134" s="64">
        <f t="shared" si="43"/>
        <v>0</v>
      </c>
      <c r="AE134" s="64"/>
      <c r="AF134" s="64">
        <f t="shared" si="44"/>
        <v>0</v>
      </c>
      <c r="AG134" s="64"/>
      <c r="AH134" s="64">
        <f t="shared" si="45"/>
        <v>0</v>
      </c>
      <c r="AI134" s="64"/>
      <c r="AJ134" s="64">
        <f t="shared" si="46"/>
        <v>0</v>
      </c>
      <c r="AK134" s="64"/>
      <c r="AL134" s="64">
        <f t="shared" si="47"/>
        <v>0</v>
      </c>
      <c r="AM134" s="68">
        <f t="shared" si="52"/>
        <v>0</v>
      </c>
      <c r="AN134" s="54">
        <f t="shared" si="52"/>
        <v>0</v>
      </c>
      <c r="AO134" s="64">
        <f t="shared" si="48"/>
        <v>0</v>
      </c>
      <c r="AP134" s="64">
        <f t="shared" si="49"/>
        <v>0</v>
      </c>
      <c r="AQ134" s="65"/>
    </row>
    <row r="135" spans="1:43" ht="21" customHeight="1" x14ac:dyDescent="0.35">
      <c r="A135" s="63">
        <v>75</v>
      </c>
      <c r="B135" s="62" t="s">
        <v>302</v>
      </c>
      <c r="C135" s="63" t="s">
        <v>31</v>
      </c>
      <c r="D135" s="64">
        <v>0</v>
      </c>
      <c r="E135" s="65"/>
      <c r="F135" s="66"/>
      <c r="G135" s="67"/>
      <c r="H135" s="64"/>
      <c r="I135" s="64">
        <v>189</v>
      </c>
      <c r="J135" s="64">
        <f t="shared" si="50"/>
        <v>0</v>
      </c>
      <c r="K135" s="96"/>
      <c r="L135" s="96">
        <f t="shared" si="51"/>
        <v>0</v>
      </c>
      <c r="M135" s="64"/>
      <c r="N135" s="64">
        <f t="shared" si="22"/>
        <v>0</v>
      </c>
      <c r="O135" s="64"/>
      <c r="P135" s="64">
        <f t="shared" si="36"/>
        <v>0</v>
      </c>
      <c r="Q135" s="64"/>
      <c r="R135" s="64">
        <f t="shared" si="37"/>
        <v>0</v>
      </c>
      <c r="S135" s="64"/>
      <c r="T135" s="64">
        <f t="shared" si="38"/>
        <v>0</v>
      </c>
      <c r="U135" s="64"/>
      <c r="V135" s="64">
        <f t="shared" si="39"/>
        <v>0</v>
      </c>
      <c r="W135" s="64"/>
      <c r="X135" s="64">
        <f t="shared" si="40"/>
        <v>0</v>
      </c>
      <c r="Y135" s="64"/>
      <c r="Z135" s="64">
        <f t="shared" si="41"/>
        <v>0</v>
      </c>
      <c r="AA135" s="64"/>
      <c r="AB135" s="64">
        <f t="shared" si="42"/>
        <v>0</v>
      </c>
      <c r="AC135" s="64"/>
      <c r="AD135" s="64">
        <f t="shared" si="43"/>
        <v>0</v>
      </c>
      <c r="AE135" s="64"/>
      <c r="AF135" s="64">
        <f t="shared" si="44"/>
        <v>0</v>
      </c>
      <c r="AG135" s="64"/>
      <c r="AH135" s="64">
        <f t="shared" si="45"/>
        <v>0</v>
      </c>
      <c r="AI135" s="64"/>
      <c r="AJ135" s="64">
        <f t="shared" si="46"/>
        <v>0</v>
      </c>
      <c r="AK135" s="64"/>
      <c r="AL135" s="64">
        <f t="shared" si="47"/>
        <v>0</v>
      </c>
      <c r="AM135" s="68">
        <f t="shared" si="52"/>
        <v>0</v>
      </c>
      <c r="AN135" s="54">
        <f t="shared" si="52"/>
        <v>0</v>
      </c>
      <c r="AO135" s="64">
        <f t="shared" si="48"/>
        <v>0</v>
      </c>
      <c r="AP135" s="64">
        <f t="shared" si="49"/>
        <v>0</v>
      </c>
      <c r="AQ135" s="65"/>
    </row>
    <row r="136" spans="1:43" ht="21" customHeight="1" x14ac:dyDescent="0.35">
      <c r="A136" s="61">
        <v>76</v>
      </c>
      <c r="B136" s="62" t="s">
        <v>303</v>
      </c>
      <c r="C136" s="63" t="s">
        <v>238</v>
      </c>
      <c r="D136" s="64"/>
      <c r="E136" s="65"/>
      <c r="F136" s="66"/>
      <c r="G136" s="67"/>
      <c r="H136" s="64"/>
      <c r="I136" s="64">
        <v>580</v>
      </c>
      <c r="J136" s="64">
        <f t="shared" si="50"/>
        <v>0</v>
      </c>
      <c r="K136" s="96"/>
      <c r="L136" s="96">
        <f t="shared" si="51"/>
        <v>0</v>
      </c>
      <c r="M136" s="64"/>
      <c r="N136" s="64"/>
      <c r="O136" s="64"/>
      <c r="P136" s="64">
        <f t="shared" si="36"/>
        <v>0</v>
      </c>
      <c r="Q136" s="64"/>
      <c r="R136" s="64">
        <f t="shared" si="37"/>
        <v>0</v>
      </c>
      <c r="S136" s="64"/>
      <c r="T136" s="64">
        <f t="shared" si="38"/>
        <v>0</v>
      </c>
      <c r="U136" s="64"/>
      <c r="V136" s="64">
        <f t="shared" si="39"/>
        <v>0</v>
      </c>
      <c r="W136" s="64"/>
      <c r="X136" s="64">
        <f t="shared" si="40"/>
        <v>0</v>
      </c>
      <c r="Y136" s="64"/>
      <c r="Z136" s="64">
        <f t="shared" si="41"/>
        <v>0</v>
      </c>
      <c r="AA136" s="64"/>
      <c r="AB136" s="64">
        <f t="shared" si="42"/>
        <v>0</v>
      </c>
      <c r="AC136" s="64"/>
      <c r="AD136" s="64">
        <f t="shared" si="43"/>
        <v>0</v>
      </c>
      <c r="AE136" s="64"/>
      <c r="AF136" s="64">
        <f t="shared" si="44"/>
        <v>0</v>
      </c>
      <c r="AG136" s="64"/>
      <c r="AH136" s="64">
        <f t="shared" si="45"/>
        <v>0</v>
      </c>
      <c r="AI136" s="64"/>
      <c r="AJ136" s="64">
        <f t="shared" si="46"/>
        <v>0</v>
      </c>
      <c r="AK136" s="64"/>
      <c r="AL136" s="64">
        <f t="shared" si="47"/>
        <v>0</v>
      </c>
      <c r="AM136" s="68">
        <f t="shared" si="52"/>
        <v>0</v>
      </c>
      <c r="AN136" s="54">
        <f t="shared" si="52"/>
        <v>0</v>
      </c>
      <c r="AO136" s="64">
        <f t="shared" si="48"/>
        <v>0</v>
      </c>
      <c r="AP136" s="64">
        <f t="shared" si="49"/>
        <v>0</v>
      </c>
      <c r="AQ136" s="65"/>
    </row>
    <row r="137" spans="1:43" ht="21" customHeight="1" x14ac:dyDescent="0.35">
      <c r="A137" s="61">
        <v>77</v>
      </c>
      <c r="B137" s="62" t="s">
        <v>315</v>
      </c>
      <c r="C137" s="63" t="s">
        <v>52</v>
      </c>
      <c r="D137" s="64"/>
      <c r="E137" s="65" t="s">
        <v>248</v>
      </c>
      <c r="F137" s="66">
        <v>2409005035</v>
      </c>
      <c r="G137" s="67">
        <v>243868</v>
      </c>
      <c r="H137" s="64">
        <v>12</v>
      </c>
      <c r="I137" s="64">
        <v>72.5</v>
      </c>
      <c r="J137" s="64">
        <f t="shared" si="50"/>
        <v>12</v>
      </c>
      <c r="K137" s="96">
        <v>12</v>
      </c>
      <c r="L137" s="96">
        <f t="shared" si="51"/>
        <v>870</v>
      </c>
      <c r="M137" s="64"/>
      <c r="N137" s="64"/>
      <c r="O137" s="64"/>
      <c r="P137" s="64">
        <f t="shared" si="36"/>
        <v>0</v>
      </c>
      <c r="Q137" s="64"/>
      <c r="R137" s="64">
        <f t="shared" si="37"/>
        <v>0</v>
      </c>
      <c r="S137" s="64"/>
      <c r="T137" s="64">
        <f t="shared" si="38"/>
        <v>0</v>
      </c>
      <c r="U137" s="64"/>
      <c r="V137" s="64">
        <f t="shared" si="39"/>
        <v>0</v>
      </c>
      <c r="W137" s="64"/>
      <c r="X137" s="64">
        <f t="shared" si="40"/>
        <v>0</v>
      </c>
      <c r="Y137" s="64"/>
      <c r="Z137" s="64">
        <f t="shared" si="41"/>
        <v>0</v>
      </c>
      <c r="AA137" s="64"/>
      <c r="AB137" s="64">
        <f t="shared" si="42"/>
        <v>0</v>
      </c>
      <c r="AC137" s="64"/>
      <c r="AD137" s="64">
        <f t="shared" si="43"/>
        <v>0</v>
      </c>
      <c r="AE137" s="64"/>
      <c r="AF137" s="64">
        <f t="shared" si="44"/>
        <v>0</v>
      </c>
      <c r="AG137" s="64"/>
      <c r="AH137" s="64">
        <f t="shared" si="45"/>
        <v>0</v>
      </c>
      <c r="AI137" s="64"/>
      <c r="AJ137" s="64">
        <f t="shared" si="46"/>
        <v>0</v>
      </c>
      <c r="AK137" s="64"/>
      <c r="AL137" s="64">
        <f t="shared" si="47"/>
        <v>0</v>
      </c>
      <c r="AM137" s="68">
        <f t="shared" si="52"/>
        <v>12</v>
      </c>
      <c r="AN137" s="54">
        <f t="shared" si="52"/>
        <v>870</v>
      </c>
      <c r="AO137" s="64">
        <f t="shared" si="48"/>
        <v>0</v>
      </c>
      <c r="AP137" s="64">
        <f t="shared" si="49"/>
        <v>0</v>
      </c>
      <c r="AQ137" s="65"/>
    </row>
    <row r="138" spans="1:43" ht="21" customHeight="1" x14ac:dyDescent="0.35">
      <c r="A138" s="61">
        <v>78</v>
      </c>
      <c r="B138" s="62" t="s">
        <v>321</v>
      </c>
      <c r="C138" s="63" t="s">
        <v>223</v>
      </c>
      <c r="D138" s="64"/>
      <c r="E138" s="65" t="s">
        <v>320</v>
      </c>
      <c r="F138" s="66">
        <v>106091503370</v>
      </c>
      <c r="G138" s="67">
        <v>243868</v>
      </c>
      <c r="H138" s="64">
        <v>11</v>
      </c>
      <c r="I138" s="64">
        <v>69</v>
      </c>
      <c r="J138" s="64">
        <f t="shared" si="50"/>
        <v>11</v>
      </c>
      <c r="K138" s="96">
        <v>11</v>
      </c>
      <c r="L138" s="96">
        <f t="shared" si="51"/>
        <v>759</v>
      </c>
      <c r="M138" s="64"/>
      <c r="N138" s="64"/>
      <c r="O138" s="64"/>
      <c r="P138" s="64">
        <f t="shared" si="36"/>
        <v>0</v>
      </c>
      <c r="Q138" s="64"/>
      <c r="R138" s="64">
        <f t="shared" si="37"/>
        <v>0</v>
      </c>
      <c r="S138" s="64"/>
      <c r="T138" s="64">
        <f t="shared" si="38"/>
        <v>0</v>
      </c>
      <c r="U138" s="64"/>
      <c r="V138" s="64">
        <f t="shared" si="39"/>
        <v>0</v>
      </c>
      <c r="W138" s="64"/>
      <c r="X138" s="64">
        <f t="shared" si="40"/>
        <v>0</v>
      </c>
      <c r="Y138" s="64"/>
      <c r="Z138" s="64">
        <f t="shared" si="41"/>
        <v>0</v>
      </c>
      <c r="AA138" s="64"/>
      <c r="AB138" s="64">
        <f t="shared" si="42"/>
        <v>0</v>
      </c>
      <c r="AC138" s="64"/>
      <c r="AD138" s="64">
        <f t="shared" si="43"/>
        <v>0</v>
      </c>
      <c r="AE138" s="64"/>
      <c r="AF138" s="64">
        <f t="shared" si="44"/>
        <v>0</v>
      </c>
      <c r="AG138" s="64"/>
      <c r="AH138" s="64">
        <f t="shared" si="45"/>
        <v>0</v>
      </c>
      <c r="AI138" s="64"/>
      <c r="AJ138" s="64">
        <f t="shared" si="46"/>
        <v>0</v>
      </c>
      <c r="AK138" s="64"/>
      <c r="AL138" s="64">
        <f t="shared" si="47"/>
        <v>0</v>
      </c>
      <c r="AM138" s="68">
        <f t="shared" si="52"/>
        <v>11</v>
      </c>
      <c r="AN138" s="54">
        <f t="shared" si="52"/>
        <v>759</v>
      </c>
      <c r="AO138" s="64">
        <f t="shared" si="48"/>
        <v>0</v>
      </c>
      <c r="AP138" s="64">
        <f t="shared" si="49"/>
        <v>0</v>
      </c>
      <c r="AQ138" s="65"/>
    </row>
    <row r="139" spans="1:43" ht="21" customHeight="1" x14ac:dyDescent="0.35">
      <c r="A139" s="61">
        <v>79</v>
      </c>
      <c r="B139" s="62" t="s">
        <v>324</v>
      </c>
      <c r="C139" s="63" t="s">
        <v>327</v>
      </c>
      <c r="D139" s="64"/>
      <c r="E139" s="65" t="s">
        <v>325</v>
      </c>
      <c r="F139" s="66" t="s">
        <v>326</v>
      </c>
      <c r="G139" s="67">
        <v>243871</v>
      </c>
      <c r="H139" s="64">
        <v>50</v>
      </c>
      <c r="I139" s="64">
        <v>63.96</v>
      </c>
      <c r="J139" s="64">
        <f t="shared" si="50"/>
        <v>50</v>
      </c>
      <c r="K139" s="96">
        <v>50</v>
      </c>
      <c r="L139" s="96">
        <f t="shared" si="51"/>
        <v>3198</v>
      </c>
      <c r="M139" s="64"/>
      <c r="N139" s="64"/>
      <c r="O139" s="64"/>
      <c r="P139" s="64">
        <f t="shared" si="36"/>
        <v>0</v>
      </c>
      <c r="Q139" s="64"/>
      <c r="R139" s="64">
        <f t="shared" si="37"/>
        <v>0</v>
      </c>
      <c r="S139" s="64"/>
      <c r="T139" s="64">
        <f t="shared" si="38"/>
        <v>0</v>
      </c>
      <c r="U139" s="64"/>
      <c r="V139" s="64">
        <f t="shared" si="39"/>
        <v>0</v>
      </c>
      <c r="W139" s="64"/>
      <c r="X139" s="64">
        <f t="shared" si="40"/>
        <v>0</v>
      </c>
      <c r="Y139" s="64"/>
      <c r="Z139" s="64">
        <f t="shared" si="41"/>
        <v>0</v>
      </c>
      <c r="AA139" s="64"/>
      <c r="AB139" s="64">
        <f t="shared" si="42"/>
        <v>0</v>
      </c>
      <c r="AC139" s="64"/>
      <c r="AD139" s="64">
        <f t="shared" si="43"/>
        <v>0</v>
      </c>
      <c r="AE139" s="64"/>
      <c r="AF139" s="64">
        <f t="shared" si="44"/>
        <v>0</v>
      </c>
      <c r="AG139" s="64"/>
      <c r="AH139" s="64">
        <f t="shared" si="45"/>
        <v>0</v>
      </c>
      <c r="AI139" s="64"/>
      <c r="AJ139" s="64">
        <f t="shared" si="46"/>
        <v>0</v>
      </c>
      <c r="AK139" s="64"/>
      <c r="AL139" s="64">
        <f t="shared" si="47"/>
        <v>0</v>
      </c>
      <c r="AM139" s="68">
        <f t="shared" si="52"/>
        <v>50</v>
      </c>
      <c r="AN139" s="54">
        <f t="shared" si="52"/>
        <v>3198</v>
      </c>
      <c r="AO139" s="64">
        <f t="shared" si="48"/>
        <v>0</v>
      </c>
      <c r="AP139" s="64">
        <f t="shared" si="49"/>
        <v>0</v>
      </c>
      <c r="AQ139" s="65"/>
    </row>
    <row r="140" spans="1:43" ht="21" customHeight="1" x14ac:dyDescent="0.35">
      <c r="A140" s="70" t="s">
        <v>4</v>
      </c>
      <c r="B140" s="71"/>
      <c r="C140" s="70"/>
      <c r="D140" s="59"/>
      <c r="E140" s="72"/>
      <c r="F140" s="73"/>
      <c r="G140" s="74"/>
      <c r="H140" s="59"/>
      <c r="I140" s="59"/>
      <c r="J140" s="59"/>
      <c r="K140" s="95"/>
      <c r="L140" s="95">
        <f>SUM(L4:L137)</f>
        <v>157062.88</v>
      </c>
      <c r="M140" s="59"/>
      <c r="N140" s="59">
        <f>SUM(N4:N136)</f>
        <v>0</v>
      </c>
      <c r="O140" s="59"/>
      <c r="P140" s="59">
        <f>SUM(P4:P139)</f>
        <v>0</v>
      </c>
      <c r="Q140" s="59"/>
      <c r="R140" s="59">
        <f>SUM(R4:R139)</f>
        <v>0</v>
      </c>
      <c r="S140" s="59"/>
      <c r="T140" s="59">
        <f>SUM(T4:T139)</f>
        <v>0</v>
      </c>
      <c r="U140" s="59"/>
      <c r="V140" s="59">
        <f>SUM(V4:V139)</f>
        <v>0</v>
      </c>
      <c r="W140" s="59"/>
      <c r="X140" s="59">
        <f>SUM(X4:X139)</f>
        <v>0</v>
      </c>
      <c r="Y140" s="59"/>
      <c r="Z140" s="59">
        <f>SUM(Z4:Z139)</f>
        <v>0</v>
      </c>
      <c r="AA140" s="59"/>
      <c r="AB140" s="59">
        <f>SUM(AB4:AB139)</f>
        <v>0</v>
      </c>
      <c r="AC140" s="59"/>
      <c r="AD140" s="59">
        <f>SUM(AD4:AD139)</f>
        <v>0</v>
      </c>
      <c r="AE140" s="59"/>
      <c r="AF140" s="59">
        <f>SUM(AF4:AF139)</f>
        <v>0</v>
      </c>
      <c r="AG140" s="59"/>
      <c r="AH140" s="59">
        <f>SUM(AH4:AH139)</f>
        <v>0</v>
      </c>
      <c r="AI140" s="59"/>
      <c r="AJ140" s="59">
        <f>SUM(AJ4:AJ139)</f>
        <v>0</v>
      </c>
      <c r="AK140" s="59"/>
      <c r="AL140" s="59">
        <f>SUM(AL4:AL139)</f>
        <v>0</v>
      </c>
      <c r="AM140" s="58"/>
      <c r="AN140" s="59">
        <f>SUM(AN4:AN137)</f>
        <v>157062.88</v>
      </c>
      <c r="AO140" s="59"/>
      <c r="AP140" s="59">
        <f>SUM(AP4:AP136)</f>
        <v>0</v>
      </c>
      <c r="AQ140" s="72"/>
    </row>
  </sheetData>
  <mergeCells count="14">
    <mergeCell ref="AI2:AJ2"/>
    <mergeCell ref="AK2:AL2"/>
    <mergeCell ref="AM2:AM3"/>
    <mergeCell ref="AN2:AN3"/>
    <mergeCell ref="A1:AQ1"/>
    <mergeCell ref="E2:H2"/>
    <mergeCell ref="M2:N2"/>
    <mergeCell ref="Q2:R2"/>
    <mergeCell ref="W2:X2"/>
    <mergeCell ref="Y2:Z2"/>
    <mergeCell ref="AA2:AB2"/>
    <mergeCell ref="AC2:AD2"/>
    <mergeCell ref="AE2:AF2"/>
    <mergeCell ref="AG2:AH2"/>
  </mergeCells>
  <pageMargins left="0.70866141732283472" right="0.70866141732283472" top="0.74803149606299213" bottom="0.74803149606299213" header="0.31496062992125984" footer="0.31496062992125984"/>
  <pageSetup paperSize="9" scale="62" fitToHeight="10" orientation="portrait" horizontalDpi="0" verticalDpi="0" r:id="rId1"/>
  <headerFooter>
    <oddFooter>หน้าที่ &amp;P จาก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38"/>
  <sheetViews>
    <sheetView topLeftCell="A40" workbookViewId="0">
      <selection activeCell="S8" sqref="S8"/>
    </sheetView>
  </sheetViews>
  <sheetFormatPr defaultRowHeight="15" x14ac:dyDescent="0.25"/>
  <cols>
    <col min="7" max="7" width="11.7109375" customWidth="1"/>
    <col min="8" max="8" width="11.85546875" customWidth="1"/>
    <col min="10" max="10" width="14" customWidth="1"/>
    <col min="11" max="11" width="9.140625" style="97"/>
    <col min="12" max="12" width="17.7109375" style="97" customWidth="1"/>
    <col min="42" max="42" width="15.140625" customWidth="1"/>
  </cols>
  <sheetData>
    <row r="1" spans="1:44" s="1" customFormat="1" ht="21" x14ac:dyDescent="0.35">
      <c r="A1" s="108" t="s">
        <v>336</v>
      </c>
      <c r="B1" s="108"/>
      <c r="C1" s="108"/>
      <c r="D1" s="108"/>
      <c r="E1" s="109"/>
      <c r="F1" s="109"/>
      <c r="G1" s="109"/>
      <c r="H1" s="109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  <c r="AD1" s="108"/>
      <c r="AE1" s="108"/>
      <c r="AF1" s="108"/>
      <c r="AG1" s="108"/>
      <c r="AH1" s="108"/>
      <c r="AI1" s="108"/>
      <c r="AJ1" s="108"/>
      <c r="AK1" s="108"/>
      <c r="AL1" s="108"/>
      <c r="AM1" s="108"/>
      <c r="AN1" s="108"/>
      <c r="AO1" s="108"/>
      <c r="AP1" s="108"/>
      <c r="AQ1" s="108"/>
      <c r="AR1" s="37"/>
    </row>
    <row r="2" spans="1:44" s="1" customFormat="1" ht="62.25" customHeight="1" x14ac:dyDescent="0.35">
      <c r="A2" s="2" t="s">
        <v>0</v>
      </c>
      <c r="B2" s="3" t="s">
        <v>1</v>
      </c>
      <c r="C2" s="4" t="s">
        <v>2</v>
      </c>
      <c r="D2" s="43" t="s">
        <v>306</v>
      </c>
      <c r="E2" s="110" t="s">
        <v>308</v>
      </c>
      <c r="F2" s="111"/>
      <c r="G2" s="111"/>
      <c r="H2" s="112"/>
      <c r="I2" s="86" t="s">
        <v>3</v>
      </c>
      <c r="J2" s="5" t="s">
        <v>4</v>
      </c>
      <c r="K2" s="134" t="s">
        <v>5</v>
      </c>
      <c r="L2" s="98"/>
      <c r="M2" s="102" t="s">
        <v>6</v>
      </c>
      <c r="N2" s="103"/>
      <c r="O2" s="6" t="s">
        <v>7</v>
      </c>
      <c r="P2" s="7"/>
      <c r="Q2" s="102" t="s">
        <v>8</v>
      </c>
      <c r="R2" s="103"/>
      <c r="S2" s="6" t="s">
        <v>9</v>
      </c>
      <c r="T2" s="7"/>
      <c r="U2" s="6" t="s">
        <v>10</v>
      </c>
      <c r="V2" s="7"/>
      <c r="W2" s="102" t="s">
        <v>11</v>
      </c>
      <c r="X2" s="103"/>
      <c r="Y2" s="102" t="s">
        <v>12</v>
      </c>
      <c r="Z2" s="103"/>
      <c r="AA2" s="102" t="s">
        <v>13</v>
      </c>
      <c r="AB2" s="103"/>
      <c r="AC2" s="102" t="s">
        <v>14</v>
      </c>
      <c r="AD2" s="103"/>
      <c r="AE2" s="102" t="s">
        <v>15</v>
      </c>
      <c r="AF2" s="103"/>
      <c r="AG2" s="102" t="s">
        <v>16</v>
      </c>
      <c r="AH2" s="103"/>
      <c r="AI2" s="102" t="s">
        <v>17</v>
      </c>
      <c r="AJ2" s="103"/>
      <c r="AK2" s="102" t="s">
        <v>18</v>
      </c>
      <c r="AL2" s="103"/>
      <c r="AM2" s="104" t="s">
        <v>19</v>
      </c>
      <c r="AN2" s="106" t="s">
        <v>20</v>
      </c>
      <c r="AO2" s="92" t="s">
        <v>21</v>
      </c>
      <c r="AP2" s="92" t="s">
        <v>22</v>
      </c>
      <c r="AQ2" s="2" t="s">
        <v>23</v>
      </c>
      <c r="AR2" s="37"/>
    </row>
    <row r="3" spans="1:44" s="1" customFormat="1" ht="21" x14ac:dyDescent="0.35">
      <c r="A3" s="8"/>
      <c r="B3" s="9"/>
      <c r="C3" s="8"/>
      <c r="D3" s="10"/>
      <c r="E3" s="11" t="s">
        <v>24</v>
      </c>
      <c r="F3" s="12" t="s">
        <v>25</v>
      </c>
      <c r="G3" s="13" t="s">
        <v>26</v>
      </c>
      <c r="H3" s="14" t="s">
        <v>27</v>
      </c>
      <c r="I3" s="10"/>
      <c r="J3" s="15"/>
      <c r="K3" s="99" t="s">
        <v>28</v>
      </c>
      <c r="L3" s="99" t="s">
        <v>29</v>
      </c>
      <c r="M3" s="16" t="s">
        <v>28</v>
      </c>
      <c r="N3" s="16" t="s">
        <v>29</v>
      </c>
      <c r="O3" s="16" t="s">
        <v>28</v>
      </c>
      <c r="P3" s="16" t="s">
        <v>29</v>
      </c>
      <c r="Q3" s="16" t="s">
        <v>28</v>
      </c>
      <c r="R3" s="16" t="s">
        <v>29</v>
      </c>
      <c r="S3" s="16" t="s">
        <v>28</v>
      </c>
      <c r="T3" s="16" t="s">
        <v>29</v>
      </c>
      <c r="U3" s="16" t="s">
        <v>28</v>
      </c>
      <c r="V3" s="16" t="s">
        <v>29</v>
      </c>
      <c r="W3" s="16" t="s">
        <v>28</v>
      </c>
      <c r="X3" s="16" t="s">
        <v>29</v>
      </c>
      <c r="Y3" s="16" t="s">
        <v>28</v>
      </c>
      <c r="Z3" s="42" t="s">
        <v>29</v>
      </c>
      <c r="AA3" s="16" t="s">
        <v>28</v>
      </c>
      <c r="AB3" s="16" t="s">
        <v>29</v>
      </c>
      <c r="AC3" s="16" t="s">
        <v>28</v>
      </c>
      <c r="AD3" s="16" t="s">
        <v>29</v>
      </c>
      <c r="AE3" s="16" t="s">
        <v>28</v>
      </c>
      <c r="AF3" s="16" t="s">
        <v>29</v>
      </c>
      <c r="AG3" s="16" t="s">
        <v>28</v>
      </c>
      <c r="AH3" s="16" t="s">
        <v>29</v>
      </c>
      <c r="AI3" s="16" t="s">
        <v>28</v>
      </c>
      <c r="AJ3" s="16" t="s">
        <v>29</v>
      </c>
      <c r="AK3" s="16" t="s">
        <v>28</v>
      </c>
      <c r="AL3" s="16" t="s">
        <v>29</v>
      </c>
      <c r="AM3" s="105"/>
      <c r="AN3" s="107"/>
      <c r="AO3" s="83"/>
      <c r="AP3" s="93"/>
      <c r="AQ3" s="10"/>
      <c r="AR3" s="37"/>
    </row>
    <row r="4" spans="1:44" s="1" customFormat="1" ht="84" x14ac:dyDescent="0.35">
      <c r="A4" s="17">
        <v>1</v>
      </c>
      <c r="B4" s="18" t="s">
        <v>30</v>
      </c>
      <c r="C4" s="19" t="s">
        <v>31</v>
      </c>
      <c r="D4" s="20"/>
      <c r="E4" s="20"/>
      <c r="F4" s="21"/>
      <c r="G4" s="22"/>
      <c r="H4" s="23"/>
      <c r="I4" s="20"/>
      <c r="J4" s="23">
        <f t="shared" ref="J4:J74" si="0">D4+H4</f>
        <v>0</v>
      </c>
      <c r="K4" s="100"/>
      <c r="L4" s="100">
        <f>I4*K4</f>
        <v>0</v>
      </c>
      <c r="M4" s="23"/>
      <c r="N4" s="23">
        <f>I4*M4</f>
        <v>0</v>
      </c>
      <c r="O4" s="23"/>
      <c r="P4" s="23">
        <f>I4*O4</f>
        <v>0</v>
      </c>
      <c r="Q4" s="23"/>
      <c r="R4" s="23">
        <f t="shared" ref="R4:R69" si="1">I4*Q4</f>
        <v>0</v>
      </c>
      <c r="S4" s="23"/>
      <c r="T4" s="23">
        <f t="shared" ref="T4:T69" si="2">I4*S4</f>
        <v>0</v>
      </c>
      <c r="U4" s="23"/>
      <c r="V4" s="23">
        <f t="shared" ref="V4:V69" si="3">I4*U4</f>
        <v>0</v>
      </c>
      <c r="W4" s="23"/>
      <c r="X4" s="23">
        <f t="shared" ref="X4:X67" si="4">I4*W4</f>
        <v>0</v>
      </c>
      <c r="Y4" s="23"/>
      <c r="Z4" s="42">
        <f t="shared" ref="Z4:Z69" si="5">I4*Y4</f>
        <v>0</v>
      </c>
      <c r="AA4" s="23"/>
      <c r="AB4" s="23">
        <f t="shared" ref="AB4:AB69" si="6">I4*AA4</f>
        <v>0</v>
      </c>
      <c r="AC4" s="23"/>
      <c r="AD4" s="23">
        <f t="shared" ref="AD4:AD69" si="7">I4*AC4</f>
        <v>0</v>
      </c>
      <c r="AE4" s="23"/>
      <c r="AF4" s="23">
        <f t="shared" ref="AF4:AF69" si="8">I4*AE4</f>
        <v>0</v>
      </c>
      <c r="AG4" s="23"/>
      <c r="AH4" s="23">
        <f t="shared" ref="AH4:AH69" si="9">I4*AG4</f>
        <v>0</v>
      </c>
      <c r="AI4" s="23"/>
      <c r="AJ4" s="23">
        <f t="shared" ref="AJ4:AJ69" si="10">I4*AI4</f>
        <v>0</v>
      </c>
      <c r="AK4" s="23"/>
      <c r="AL4" s="23">
        <f t="shared" ref="AL4:AL69" si="11">I4*AK4</f>
        <v>0</v>
      </c>
      <c r="AM4" s="24">
        <f t="shared" ref="AM4:AN40" si="12">K4+M4+O4+Q4+S4+U4+W4+Y4+AA4+AC4+AE4+AG4+AI4+AK4</f>
        <v>0</v>
      </c>
      <c r="AN4" s="15">
        <f t="shared" si="12"/>
        <v>0</v>
      </c>
      <c r="AO4" s="23">
        <f t="shared" ref="AO4:AO74" si="13">J4-AM4</f>
        <v>0</v>
      </c>
      <c r="AP4" s="23">
        <f t="shared" ref="AP4:AP74" si="14">I4*AO4</f>
        <v>0</v>
      </c>
      <c r="AQ4" s="20"/>
      <c r="AR4" s="37"/>
    </row>
    <row r="5" spans="1:44" s="1" customFormat="1" ht="21" x14ac:dyDescent="0.35">
      <c r="A5" s="19"/>
      <c r="B5" s="18"/>
      <c r="C5" s="19"/>
      <c r="D5" s="25">
        <v>4</v>
      </c>
      <c r="E5" s="25"/>
      <c r="F5" s="21"/>
      <c r="G5" s="22"/>
      <c r="H5" s="23"/>
      <c r="I5" s="25">
        <v>60</v>
      </c>
      <c r="J5" s="23">
        <f t="shared" si="0"/>
        <v>4</v>
      </c>
      <c r="K5" s="100"/>
      <c r="L5" s="100">
        <f t="shared" ref="L5:L87" si="15">I5*K5</f>
        <v>0</v>
      </c>
      <c r="M5" s="23">
        <v>1</v>
      </c>
      <c r="N5" s="23">
        <f t="shared" ref="N5:N87" si="16">I5*M5</f>
        <v>60</v>
      </c>
      <c r="O5" s="23">
        <v>1</v>
      </c>
      <c r="P5" s="23">
        <f t="shared" ref="P5:P87" si="17">I5*O5</f>
        <v>60</v>
      </c>
      <c r="Q5" s="23"/>
      <c r="R5" s="23">
        <f t="shared" si="1"/>
        <v>0</v>
      </c>
      <c r="S5" s="23"/>
      <c r="T5" s="23">
        <f t="shared" si="2"/>
        <v>0</v>
      </c>
      <c r="U5" s="23"/>
      <c r="V5" s="23">
        <f t="shared" si="3"/>
        <v>0</v>
      </c>
      <c r="W5" s="23"/>
      <c r="X5" s="23">
        <f t="shared" si="4"/>
        <v>0</v>
      </c>
      <c r="Y5" s="23"/>
      <c r="Z5" s="42">
        <f t="shared" si="5"/>
        <v>0</v>
      </c>
      <c r="AA5" s="23"/>
      <c r="AB5" s="23">
        <f t="shared" si="6"/>
        <v>0</v>
      </c>
      <c r="AC5" s="23"/>
      <c r="AD5" s="23">
        <f t="shared" si="7"/>
        <v>0</v>
      </c>
      <c r="AE5" s="23"/>
      <c r="AF5" s="23">
        <f t="shared" si="8"/>
        <v>0</v>
      </c>
      <c r="AG5" s="23"/>
      <c r="AH5" s="23">
        <f t="shared" si="9"/>
        <v>0</v>
      </c>
      <c r="AI5" s="23"/>
      <c r="AJ5" s="23">
        <f t="shared" si="10"/>
        <v>0</v>
      </c>
      <c r="AK5" s="23"/>
      <c r="AL5" s="23">
        <f t="shared" si="11"/>
        <v>0</v>
      </c>
      <c r="AM5" s="24">
        <f t="shared" si="12"/>
        <v>2</v>
      </c>
      <c r="AN5" s="15">
        <f t="shared" si="12"/>
        <v>120</v>
      </c>
      <c r="AO5" s="23">
        <f t="shared" si="13"/>
        <v>2</v>
      </c>
      <c r="AP5" s="23">
        <f t="shared" si="14"/>
        <v>120</v>
      </c>
      <c r="AQ5" s="20"/>
      <c r="AR5" s="37"/>
    </row>
    <row r="6" spans="1:44" s="1" customFormat="1" ht="21" x14ac:dyDescent="0.35">
      <c r="A6" s="19"/>
      <c r="B6" s="18"/>
      <c r="C6" s="19"/>
      <c r="D6" s="25">
        <v>12</v>
      </c>
      <c r="E6" s="25"/>
      <c r="F6" s="21"/>
      <c r="G6" s="22"/>
      <c r="H6" s="23"/>
      <c r="I6" s="25">
        <v>60</v>
      </c>
      <c r="J6" s="23">
        <f t="shared" si="0"/>
        <v>12</v>
      </c>
      <c r="K6" s="100">
        <v>4</v>
      </c>
      <c r="L6" s="100">
        <f t="shared" si="15"/>
        <v>240</v>
      </c>
      <c r="M6" s="23"/>
      <c r="N6" s="23">
        <f t="shared" si="16"/>
        <v>0</v>
      </c>
      <c r="O6" s="23"/>
      <c r="P6" s="23">
        <f t="shared" si="17"/>
        <v>0</v>
      </c>
      <c r="Q6" s="23"/>
      <c r="R6" s="23">
        <f t="shared" si="1"/>
        <v>0</v>
      </c>
      <c r="S6" s="23"/>
      <c r="T6" s="23">
        <f t="shared" si="2"/>
        <v>0</v>
      </c>
      <c r="U6" s="23"/>
      <c r="V6" s="23">
        <f t="shared" si="3"/>
        <v>0</v>
      </c>
      <c r="W6" s="23"/>
      <c r="X6" s="23">
        <f t="shared" si="4"/>
        <v>0</v>
      </c>
      <c r="Y6" s="23"/>
      <c r="Z6" s="42">
        <f t="shared" si="5"/>
        <v>0</v>
      </c>
      <c r="AA6" s="23"/>
      <c r="AB6" s="23">
        <f t="shared" si="6"/>
        <v>0</v>
      </c>
      <c r="AC6" s="23"/>
      <c r="AD6" s="23">
        <f t="shared" si="7"/>
        <v>0</v>
      </c>
      <c r="AE6" s="23"/>
      <c r="AF6" s="23">
        <f t="shared" si="8"/>
        <v>0</v>
      </c>
      <c r="AG6" s="23"/>
      <c r="AH6" s="23">
        <f t="shared" si="9"/>
        <v>0</v>
      </c>
      <c r="AI6" s="23"/>
      <c r="AJ6" s="23">
        <f t="shared" si="10"/>
        <v>0</v>
      </c>
      <c r="AK6" s="23"/>
      <c r="AL6" s="23">
        <f t="shared" si="11"/>
        <v>0</v>
      </c>
      <c r="AM6" s="24">
        <f t="shared" si="12"/>
        <v>4</v>
      </c>
      <c r="AN6" s="15">
        <f t="shared" si="12"/>
        <v>240</v>
      </c>
      <c r="AO6" s="23">
        <f t="shared" si="13"/>
        <v>8</v>
      </c>
      <c r="AP6" s="23">
        <f t="shared" si="14"/>
        <v>480</v>
      </c>
      <c r="AQ6" s="20"/>
      <c r="AR6" s="37"/>
    </row>
    <row r="7" spans="1:44" s="1" customFormat="1" ht="105" x14ac:dyDescent="0.35">
      <c r="A7" s="17">
        <v>2</v>
      </c>
      <c r="B7" s="18" t="s">
        <v>32</v>
      </c>
      <c r="C7" s="19" t="s">
        <v>31</v>
      </c>
      <c r="D7" s="20"/>
      <c r="E7" s="20"/>
      <c r="F7" s="21"/>
      <c r="G7" s="22"/>
      <c r="H7" s="23"/>
      <c r="I7" s="20"/>
      <c r="J7" s="23">
        <f t="shared" si="0"/>
        <v>0</v>
      </c>
      <c r="K7" s="100"/>
      <c r="L7" s="100">
        <f t="shared" si="15"/>
        <v>0</v>
      </c>
      <c r="M7" s="23"/>
      <c r="N7" s="23">
        <f t="shared" si="16"/>
        <v>0</v>
      </c>
      <c r="O7" s="23"/>
      <c r="P7" s="23">
        <f t="shared" si="17"/>
        <v>0</v>
      </c>
      <c r="Q7" s="23"/>
      <c r="R7" s="23">
        <f t="shared" si="1"/>
        <v>0</v>
      </c>
      <c r="S7" s="23"/>
      <c r="T7" s="23">
        <f t="shared" si="2"/>
        <v>0</v>
      </c>
      <c r="U7" s="23"/>
      <c r="V7" s="23">
        <f t="shared" si="3"/>
        <v>0</v>
      </c>
      <c r="W7" s="23"/>
      <c r="X7" s="23">
        <f t="shared" si="4"/>
        <v>0</v>
      </c>
      <c r="Y7" s="23"/>
      <c r="Z7" s="42">
        <f t="shared" si="5"/>
        <v>0</v>
      </c>
      <c r="AA7" s="23"/>
      <c r="AB7" s="23">
        <f t="shared" si="6"/>
        <v>0</v>
      </c>
      <c r="AC7" s="23"/>
      <c r="AD7" s="23">
        <f t="shared" si="7"/>
        <v>0</v>
      </c>
      <c r="AE7" s="23"/>
      <c r="AF7" s="23">
        <f t="shared" si="8"/>
        <v>0</v>
      </c>
      <c r="AG7" s="23"/>
      <c r="AH7" s="23">
        <f t="shared" si="9"/>
        <v>0</v>
      </c>
      <c r="AI7" s="23"/>
      <c r="AJ7" s="23">
        <f t="shared" si="10"/>
        <v>0</v>
      </c>
      <c r="AK7" s="23"/>
      <c r="AL7" s="23">
        <f t="shared" si="11"/>
        <v>0</v>
      </c>
      <c r="AM7" s="24">
        <f t="shared" si="12"/>
        <v>0</v>
      </c>
      <c r="AN7" s="15">
        <f t="shared" si="12"/>
        <v>0</v>
      </c>
      <c r="AO7" s="23">
        <f t="shared" si="13"/>
        <v>0</v>
      </c>
      <c r="AP7" s="23">
        <f t="shared" si="14"/>
        <v>0</v>
      </c>
      <c r="AQ7" s="20"/>
      <c r="AR7" s="37"/>
    </row>
    <row r="8" spans="1:44" s="1" customFormat="1" ht="21" x14ac:dyDescent="0.35">
      <c r="A8" s="19"/>
      <c r="B8" s="18"/>
      <c r="C8" s="19"/>
      <c r="D8" s="25">
        <v>0</v>
      </c>
      <c r="E8" s="25"/>
      <c r="F8" s="21"/>
      <c r="G8" s="22"/>
      <c r="H8" s="23"/>
      <c r="I8" s="25">
        <v>20</v>
      </c>
      <c r="J8" s="23">
        <f t="shared" si="0"/>
        <v>0</v>
      </c>
      <c r="K8" s="100"/>
      <c r="L8" s="100">
        <f t="shared" si="15"/>
        <v>0</v>
      </c>
      <c r="M8" s="23"/>
      <c r="N8" s="23">
        <f t="shared" si="16"/>
        <v>0</v>
      </c>
      <c r="O8" s="23"/>
      <c r="P8" s="23">
        <f t="shared" si="17"/>
        <v>0</v>
      </c>
      <c r="Q8" s="23"/>
      <c r="R8" s="23">
        <f t="shared" si="1"/>
        <v>0</v>
      </c>
      <c r="S8" s="23"/>
      <c r="T8" s="23">
        <f t="shared" si="2"/>
        <v>0</v>
      </c>
      <c r="U8" s="23"/>
      <c r="V8" s="23">
        <f t="shared" si="3"/>
        <v>0</v>
      </c>
      <c r="W8" s="23"/>
      <c r="X8" s="23">
        <f t="shared" si="4"/>
        <v>0</v>
      </c>
      <c r="Y8" s="23"/>
      <c r="Z8" s="42">
        <f t="shared" si="5"/>
        <v>0</v>
      </c>
      <c r="AA8" s="23"/>
      <c r="AB8" s="23">
        <f t="shared" si="6"/>
        <v>0</v>
      </c>
      <c r="AC8" s="23"/>
      <c r="AD8" s="23">
        <f t="shared" si="7"/>
        <v>0</v>
      </c>
      <c r="AE8" s="23"/>
      <c r="AF8" s="23">
        <f t="shared" si="8"/>
        <v>0</v>
      </c>
      <c r="AG8" s="23"/>
      <c r="AH8" s="23">
        <f t="shared" si="9"/>
        <v>0</v>
      </c>
      <c r="AI8" s="23"/>
      <c r="AJ8" s="23">
        <f t="shared" si="10"/>
        <v>0</v>
      </c>
      <c r="AK8" s="23"/>
      <c r="AL8" s="23">
        <f t="shared" si="11"/>
        <v>0</v>
      </c>
      <c r="AM8" s="24">
        <f t="shared" si="12"/>
        <v>0</v>
      </c>
      <c r="AN8" s="15">
        <f t="shared" si="12"/>
        <v>0</v>
      </c>
      <c r="AO8" s="23">
        <f t="shared" si="13"/>
        <v>0</v>
      </c>
      <c r="AP8" s="23">
        <f t="shared" si="14"/>
        <v>0</v>
      </c>
      <c r="AQ8" s="20"/>
      <c r="AR8" s="37"/>
    </row>
    <row r="9" spans="1:44" s="1" customFormat="1" ht="21" x14ac:dyDescent="0.35">
      <c r="A9" s="19"/>
      <c r="B9" s="18"/>
      <c r="C9" s="19"/>
      <c r="D9" s="25">
        <v>21</v>
      </c>
      <c r="E9" s="25"/>
      <c r="F9" s="21"/>
      <c r="G9" s="22"/>
      <c r="H9" s="23"/>
      <c r="I9" s="25">
        <v>22</v>
      </c>
      <c r="J9" s="23">
        <f t="shared" si="0"/>
        <v>21</v>
      </c>
      <c r="K9" s="100"/>
      <c r="L9" s="100">
        <f t="shared" si="15"/>
        <v>0</v>
      </c>
      <c r="M9" s="23"/>
      <c r="N9" s="23">
        <f t="shared" si="16"/>
        <v>0</v>
      </c>
      <c r="O9" s="23">
        <v>1</v>
      </c>
      <c r="P9" s="23">
        <f t="shared" si="17"/>
        <v>22</v>
      </c>
      <c r="Q9" s="23"/>
      <c r="R9" s="23">
        <f t="shared" si="1"/>
        <v>0</v>
      </c>
      <c r="S9" s="23"/>
      <c r="T9" s="23">
        <f t="shared" si="2"/>
        <v>0</v>
      </c>
      <c r="U9" s="23"/>
      <c r="V9" s="23">
        <f t="shared" si="3"/>
        <v>0</v>
      </c>
      <c r="W9" s="23"/>
      <c r="X9" s="23">
        <f t="shared" si="4"/>
        <v>0</v>
      </c>
      <c r="Y9" s="23"/>
      <c r="Z9" s="42">
        <f t="shared" si="5"/>
        <v>0</v>
      </c>
      <c r="AA9" s="23"/>
      <c r="AB9" s="23">
        <f t="shared" si="6"/>
        <v>0</v>
      </c>
      <c r="AC9" s="23"/>
      <c r="AD9" s="23">
        <f t="shared" si="7"/>
        <v>0</v>
      </c>
      <c r="AE9" s="23"/>
      <c r="AF9" s="23">
        <f t="shared" si="8"/>
        <v>0</v>
      </c>
      <c r="AG9" s="23"/>
      <c r="AH9" s="23">
        <f t="shared" si="9"/>
        <v>0</v>
      </c>
      <c r="AI9" s="23"/>
      <c r="AJ9" s="23">
        <f t="shared" si="10"/>
        <v>0</v>
      </c>
      <c r="AK9" s="23"/>
      <c r="AL9" s="23">
        <f t="shared" si="11"/>
        <v>0</v>
      </c>
      <c r="AM9" s="24">
        <f t="shared" si="12"/>
        <v>1</v>
      </c>
      <c r="AN9" s="15">
        <f t="shared" si="12"/>
        <v>22</v>
      </c>
      <c r="AO9" s="23">
        <f t="shared" si="13"/>
        <v>20</v>
      </c>
      <c r="AP9" s="23">
        <f t="shared" si="14"/>
        <v>440</v>
      </c>
      <c r="AQ9" s="20"/>
      <c r="AR9" s="37"/>
    </row>
    <row r="10" spans="1:44" s="1" customFormat="1" ht="105" x14ac:dyDescent="0.35">
      <c r="A10" s="17">
        <v>3</v>
      </c>
      <c r="B10" s="18" t="s">
        <v>33</v>
      </c>
      <c r="C10" s="19" t="s">
        <v>31</v>
      </c>
      <c r="D10" s="20"/>
      <c r="E10" s="20"/>
      <c r="F10" s="21"/>
      <c r="G10" s="22"/>
      <c r="H10" s="23"/>
      <c r="I10" s="20"/>
      <c r="J10" s="23">
        <f t="shared" si="0"/>
        <v>0</v>
      </c>
      <c r="K10" s="100"/>
      <c r="L10" s="100">
        <f t="shared" si="15"/>
        <v>0</v>
      </c>
      <c r="M10" s="23"/>
      <c r="N10" s="23">
        <f t="shared" si="16"/>
        <v>0</v>
      </c>
      <c r="O10" s="23"/>
      <c r="P10" s="23">
        <f t="shared" si="17"/>
        <v>0</v>
      </c>
      <c r="Q10" s="23"/>
      <c r="R10" s="23">
        <f t="shared" si="1"/>
        <v>0</v>
      </c>
      <c r="S10" s="23"/>
      <c r="T10" s="23">
        <f t="shared" si="2"/>
        <v>0</v>
      </c>
      <c r="U10" s="23"/>
      <c r="V10" s="23">
        <f t="shared" si="3"/>
        <v>0</v>
      </c>
      <c r="W10" s="23"/>
      <c r="X10" s="23">
        <f t="shared" si="4"/>
        <v>0</v>
      </c>
      <c r="Y10" s="23"/>
      <c r="Z10" s="42">
        <f t="shared" si="5"/>
        <v>0</v>
      </c>
      <c r="AA10" s="23"/>
      <c r="AB10" s="23">
        <f t="shared" si="6"/>
        <v>0</v>
      </c>
      <c r="AC10" s="23"/>
      <c r="AD10" s="23">
        <f t="shared" si="7"/>
        <v>0</v>
      </c>
      <c r="AE10" s="23"/>
      <c r="AF10" s="23">
        <f t="shared" si="8"/>
        <v>0</v>
      </c>
      <c r="AG10" s="23"/>
      <c r="AH10" s="23">
        <f t="shared" si="9"/>
        <v>0</v>
      </c>
      <c r="AI10" s="23"/>
      <c r="AJ10" s="23">
        <f t="shared" si="10"/>
        <v>0</v>
      </c>
      <c r="AK10" s="23"/>
      <c r="AL10" s="23">
        <f t="shared" si="11"/>
        <v>0</v>
      </c>
      <c r="AM10" s="24">
        <f t="shared" si="12"/>
        <v>0</v>
      </c>
      <c r="AN10" s="15">
        <f t="shared" si="12"/>
        <v>0</v>
      </c>
      <c r="AO10" s="23">
        <f t="shared" si="13"/>
        <v>0</v>
      </c>
      <c r="AP10" s="23">
        <f t="shared" si="14"/>
        <v>0</v>
      </c>
      <c r="AQ10" s="20"/>
      <c r="AR10" s="37"/>
    </row>
    <row r="11" spans="1:44" s="1" customFormat="1" ht="21" x14ac:dyDescent="0.35">
      <c r="A11" s="19"/>
      <c r="B11" s="18"/>
      <c r="C11" s="19"/>
      <c r="D11" s="25">
        <v>0</v>
      </c>
      <c r="E11" s="25"/>
      <c r="F11" s="21"/>
      <c r="G11" s="22"/>
      <c r="H11" s="23"/>
      <c r="I11" s="25">
        <v>40</v>
      </c>
      <c r="J11" s="23">
        <f t="shared" si="0"/>
        <v>0</v>
      </c>
      <c r="K11" s="100"/>
      <c r="L11" s="100">
        <f t="shared" si="15"/>
        <v>0</v>
      </c>
      <c r="M11" s="23"/>
      <c r="N11" s="23">
        <f t="shared" si="16"/>
        <v>0</v>
      </c>
      <c r="O11" s="23"/>
      <c r="P11" s="23">
        <f t="shared" si="17"/>
        <v>0</v>
      </c>
      <c r="Q11" s="23"/>
      <c r="R11" s="23">
        <f t="shared" si="1"/>
        <v>0</v>
      </c>
      <c r="S11" s="23"/>
      <c r="T11" s="23">
        <f t="shared" si="2"/>
        <v>0</v>
      </c>
      <c r="U11" s="23"/>
      <c r="V11" s="23">
        <f t="shared" si="3"/>
        <v>0</v>
      </c>
      <c r="W11" s="23"/>
      <c r="X11" s="23">
        <f t="shared" si="4"/>
        <v>0</v>
      </c>
      <c r="Y11" s="23"/>
      <c r="Z11" s="42">
        <f t="shared" si="5"/>
        <v>0</v>
      </c>
      <c r="AA11" s="23"/>
      <c r="AB11" s="23">
        <f t="shared" si="6"/>
        <v>0</v>
      </c>
      <c r="AC11" s="23"/>
      <c r="AD11" s="23">
        <f t="shared" si="7"/>
        <v>0</v>
      </c>
      <c r="AE11" s="23"/>
      <c r="AF11" s="23">
        <f t="shared" si="8"/>
        <v>0</v>
      </c>
      <c r="AG11" s="23"/>
      <c r="AH11" s="23">
        <f t="shared" si="9"/>
        <v>0</v>
      </c>
      <c r="AI11" s="23"/>
      <c r="AJ11" s="23">
        <f t="shared" si="10"/>
        <v>0</v>
      </c>
      <c r="AK11" s="23"/>
      <c r="AL11" s="23">
        <f t="shared" si="11"/>
        <v>0</v>
      </c>
      <c r="AM11" s="24">
        <f t="shared" si="12"/>
        <v>0</v>
      </c>
      <c r="AN11" s="15">
        <f t="shared" si="12"/>
        <v>0</v>
      </c>
      <c r="AO11" s="23">
        <f t="shared" si="13"/>
        <v>0</v>
      </c>
      <c r="AP11" s="23">
        <f t="shared" si="14"/>
        <v>0</v>
      </c>
      <c r="AQ11" s="20"/>
      <c r="AR11" s="37"/>
    </row>
    <row r="12" spans="1:44" s="1" customFormat="1" ht="21" x14ac:dyDescent="0.35">
      <c r="A12" s="19"/>
      <c r="B12" s="18"/>
      <c r="C12" s="19"/>
      <c r="D12" s="25">
        <v>21</v>
      </c>
      <c r="E12" s="25"/>
      <c r="F12" s="21"/>
      <c r="G12" s="22"/>
      <c r="H12" s="23"/>
      <c r="I12" s="25">
        <v>40</v>
      </c>
      <c r="J12" s="23">
        <f t="shared" si="0"/>
        <v>21</v>
      </c>
      <c r="K12" s="100"/>
      <c r="L12" s="100">
        <f t="shared" si="15"/>
        <v>0</v>
      </c>
      <c r="M12" s="23"/>
      <c r="N12" s="23">
        <f t="shared" si="16"/>
        <v>0</v>
      </c>
      <c r="O12" s="23">
        <f>7+1</f>
        <v>8</v>
      </c>
      <c r="P12" s="23">
        <f t="shared" si="17"/>
        <v>320</v>
      </c>
      <c r="Q12" s="23"/>
      <c r="R12" s="23">
        <f t="shared" si="1"/>
        <v>0</v>
      </c>
      <c r="S12" s="23"/>
      <c r="T12" s="23">
        <f t="shared" si="2"/>
        <v>0</v>
      </c>
      <c r="U12" s="23"/>
      <c r="V12" s="23">
        <f t="shared" si="3"/>
        <v>0</v>
      </c>
      <c r="W12" s="23"/>
      <c r="X12" s="23">
        <f t="shared" si="4"/>
        <v>0</v>
      </c>
      <c r="Y12" s="23"/>
      <c r="Z12" s="42">
        <f t="shared" si="5"/>
        <v>0</v>
      </c>
      <c r="AA12" s="23"/>
      <c r="AB12" s="23">
        <f t="shared" si="6"/>
        <v>0</v>
      </c>
      <c r="AC12" s="23">
        <v>1</v>
      </c>
      <c r="AD12" s="23">
        <f t="shared" si="7"/>
        <v>40</v>
      </c>
      <c r="AE12" s="23"/>
      <c r="AF12" s="23">
        <f t="shared" si="8"/>
        <v>0</v>
      </c>
      <c r="AG12" s="23"/>
      <c r="AH12" s="23">
        <f t="shared" si="9"/>
        <v>0</v>
      </c>
      <c r="AI12" s="23"/>
      <c r="AJ12" s="23">
        <f t="shared" si="10"/>
        <v>0</v>
      </c>
      <c r="AK12" s="23"/>
      <c r="AL12" s="23">
        <f t="shared" si="11"/>
        <v>0</v>
      </c>
      <c r="AM12" s="24">
        <f t="shared" si="12"/>
        <v>9</v>
      </c>
      <c r="AN12" s="15">
        <f t="shared" si="12"/>
        <v>360</v>
      </c>
      <c r="AO12" s="23">
        <f t="shared" si="13"/>
        <v>12</v>
      </c>
      <c r="AP12" s="23">
        <f t="shared" si="14"/>
        <v>480</v>
      </c>
      <c r="AQ12" s="20"/>
      <c r="AR12" s="37"/>
    </row>
    <row r="13" spans="1:44" s="1" customFormat="1" ht="105" x14ac:dyDescent="0.35">
      <c r="A13" s="17">
        <v>4</v>
      </c>
      <c r="B13" s="18" t="s">
        <v>34</v>
      </c>
      <c r="C13" s="19" t="s">
        <v>35</v>
      </c>
      <c r="D13" s="20"/>
      <c r="E13" s="20"/>
      <c r="F13" s="21"/>
      <c r="G13" s="22"/>
      <c r="H13" s="23"/>
      <c r="I13" s="20"/>
      <c r="J13" s="23">
        <f t="shared" si="0"/>
        <v>0</v>
      </c>
      <c r="K13" s="100"/>
      <c r="L13" s="100">
        <f t="shared" si="15"/>
        <v>0</v>
      </c>
      <c r="M13" s="23"/>
      <c r="N13" s="23">
        <f t="shared" si="16"/>
        <v>0</v>
      </c>
      <c r="O13" s="23"/>
      <c r="P13" s="23">
        <f t="shared" si="17"/>
        <v>0</v>
      </c>
      <c r="Q13" s="23"/>
      <c r="R13" s="23">
        <f t="shared" si="1"/>
        <v>0</v>
      </c>
      <c r="S13" s="23"/>
      <c r="T13" s="23">
        <f t="shared" si="2"/>
        <v>0</v>
      </c>
      <c r="U13" s="23"/>
      <c r="V13" s="23">
        <f t="shared" si="3"/>
        <v>0</v>
      </c>
      <c r="W13" s="23"/>
      <c r="X13" s="23">
        <f t="shared" si="4"/>
        <v>0</v>
      </c>
      <c r="Y13" s="23"/>
      <c r="Z13" s="42">
        <f t="shared" si="5"/>
        <v>0</v>
      </c>
      <c r="AA13" s="23"/>
      <c r="AB13" s="23">
        <f t="shared" si="6"/>
        <v>0</v>
      </c>
      <c r="AC13" s="23"/>
      <c r="AD13" s="23">
        <f t="shared" si="7"/>
        <v>0</v>
      </c>
      <c r="AE13" s="23"/>
      <c r="AF13" s="23">
        <f t="shared" si="8"/>
        <v>0</v>
      </c>
      <c r="AG13" s="23"/>
      <c r="AH13" s="23">
        <f t="shared" si="9"/>
        <v>0</v>
      </c>
      <c r="AI13" s="23"/>
      <c r="AJ13" s="23">
        <f t="shared" si="10"/>
        <v>0</v>
      </c>
      <c r="AK13" s="23"/>
      <c r="AL13" s="23">
        <f t="shared" si="11"/>
        <v>0</v>
      </c>
      <c r="AM13" s="24">
        <f t="shared" si="12"/>
        <v>0</v>
      </c>
      <c r="AN13" s="15">
        <f t="shared" si="12"/>
        <v>0</v>
      </c>
      <c r="AO13" s="23">
        <f t="shared" si="13"/>
        <v>0</v>
      </c>
      <c r="AP13" s="23">
        <f t="shared" si="14"/>
        <v>0</v>
      </c>
      <c r="AQ13" s="20"/>
      <c r="AR13" s="37"/>
    </row>
    <row r="14" spans="1:44" s="1" customFormat="1" ht="21" x14ac:dyDescent="0.35">
      <c r="A14" s="19"/>
      <c r="B14" s="18"/>
      <c r="C14" s="19"/>
      <c r="D14" s="25">
        <v>28</v>
      </c>
      <c r="E14" s="25"/>
      <c r="F14" s="21"/>
      <c r="G14" s="22"/>
      <c r="H14" s="23"/>
      <c r="I14" s="25">
        <v>15</v>
      </c>
      <c r="J14" s="23">
        <f t="shared" si="0"/>
        <v>28</v>
      </c>
      <c r="K14" s="100"/>
      <c r="L14" s="100">
        <f t="shared" si="15"/>
        <v>0</v>
      </c>
      <c r="M14" s="23"/>
      <c r="N14" s="23">
        <f t="shared" si="16"/>
        <v>0</v>
      </c>
      <c r="O14" s="23">
        <f>2+1</f>
        <v>3</v>
      </c>
      <c r="P14" s="23">
        <f t="shared" si="17"/>
        <v>45</v>
      </c>
      <c r="Q14" s="23"/>
      <c r="R14" s="23">
        <f t="shared" si="1"/>
        <v>0</v>
      </c>
      <c r="S14" s="23"/>
      <c r="T14" s="23">
        <f t="shared" si="2"/>
        <v>0</v>
      </c>
      <c r="U14" s="23"/>
      <c r="V14" s="23">
        <f t="shared" si="3"/>
        <v>0</v>
      </c>
      <c r="W14" s="23"/>
      <c r="X14" s="23">
        <f t="shared" si="4"/>
        <v>0</v>
      </c>
      <c r="Y14" s="23"/>
      <c r="Z14" s="42">
        <f t="shared" si="5"/>
        <v>0</v>
      </c>
      <c r="AA14" s="23">
        <v>1</v>
      </c>
      <c r="AB14" s="23">
        <f t="shared" si="6"/>
        <v>15</v>
      </c>
      <c r="AC14" s="23"/>
      <c r="AD14" s="23">
        <f t="shared" si="7"/>
        <v>0</v>
      </c>
      <c r="AE14" s="23"/>
      <c r="AF14" s="23">
        <f t="shared" si="8"/>
        <v>0</v>
      </c>
      <c r="AG14" s="23"/>
      <c r="AH14" s="23">
        <f t="shared" si="9"/>
        <v>0</v>
      </c>
      <c r="AI14" s="23"/>
      <c r="AJ14" s="23">
        <f t="shared" si="10"/>
        <v>0</v>
      </c>
      <c r="AK14" s="23"/>
      <c r="AL14" s="23">
        <f t="shared" si="11"/>
        <v>0</v>
      </c>
      <c r="AM14" s="24">
        <f t="shared" si="12"/>
        <v>4</v>
      </c>
      <c r="AN14" s="15">
        <f t="shared" si="12"/>
        <v>60</v>
      </c>
      <c r="AO14" s="23">
        <f t="shared" si="13"/>
        <v>24</v>
      </c>
      <c r="AP14" s="23">
        <f t="shared" si="14"/>
        <v>360</v>
      </c>
      <c r="AQ14" s="20"/>
      <c r="AR14" s="37"/>
    </row>
    <row r="15" spans="1:44" s="1" customFormat="1" ht="210" x14ac:dyDescent="0.35">
      <c r="A15" s="17">
        <v>5</v>
      </c>
      <c r="B15" s="18" t="s">
        <v>36</v>
      </c>
      <c r="C15" s="19" t="s">
        <v>37</v>
      </c>
      <c r="D15" s="20"/>
      <c r="E15" s="20"/>
      <c r="F15" s="21"/>
      <c r="G15" s="22"/>
      <c r="H15" s="23"/>
      <c r="I15" s="20"/>
      <c r="J15" s="23">
        <f t="shared" si="0"/>
        <v>0</v>
      </c>
      <c r="K15" s="100"/>
      <c r="L15" s="100">
        <f t="shared" si="15"/>
        <v>0</v>
      </c>
      <c r="M15" s="23"/>
      <c r="N15" s="23">
        <f t="shared" si="16"/>
        <v>0</v>
      </c>
      <c r="O15" s="23"/>
      <c r="P15" s="23">
        <f t="shared" si="17"/>
        <v>0</v>
      </c>
      <c r="Q15" s="23"/>
      <c r="R15" s="23">
        <f t="shared" si="1"/>
        <v>0</v>
      </c>
      <c r="S15" s="23"/>
      <c r="T15" s="23">
        <f t="shared" si="2"/>
        <v>0</v>
      </c>
      <c r="U15" s="23"/>
      <c r="V15" s="23">
        <f t="shared" si="3"/>
        <v>0</v>
      </c>
      <c r="W15" s="23"/>
      <c r="X15" s="23">
        <f t="shared" si="4"/>
        <v>0</v>
      </c>
      <c r="Y15" s="23"/>
      <c r="Z15" s="42">
        <f t="shared" si="5"/>
        <v>0</v>
      </c>
      <c r="AA15" s="23"/>
      <c r="AB15" s="23">
        <f t="shared" si="6"/>
        <v>0</v>
      </c>
      <c r="AC15" s="23"/>
      <c r="AD15" s="23">
        <f t="shared" si="7"/>
        <v>0</v>
      </c>
      <c r="AE15" s="23"/>
      <c r="AF15" s="23">
        <f t="shared" si="8"/>
        <v>0</v>
      </c>
      <c r="AG15" s="23"/>
      <c r="AH15" s="23">
        <f t="shared" si="9"/>
        <v>0</v>
      </c>
      <c r="AI15" s="23"/>
      <c r="AJ15" s="23">
        <f t="shared" si="10"/>
        <v>0</v>
      </c>
      <c r="AK15" s="23"/>
      <c r="AL15" s="23">
        <f t="shared" si="11"/>
        <v>0</v>
      </c>
      <c r="AM15" s="24">
        <f t="shared" si="12"/>
        <v>0</v>
      </c>
      <c r="AN15" s="15">
        <f t="shared" si="12"/>
        <v>0</v>
      </c>
      <c r="AO15" s="23">
        <f t="shared" si="13"/>
        <v>0</v>
      </c>
      <c r="AP15" s="23">
        <f t="shared" si="14"/>
        <v>0</v>
      </c>
      <c r="AQ15" s="20"/>
      <c r="AR15" s="37"/>
    </row>
    <row r="16" spans="1:44" s="1" customFormat="1" ht="21" x14ac:dyDescent="0.35">
      <c r="A16" s="19"/>
      <c r="B16" s="18"/>
      <c r="C16" s="19"/>
      <c r="D16" s="25">
        <v>701</v>
      </c>
      <c r="E16" s="25"/>
      <c r="F16" s="21"/>
      <c r="G16" s="22"/>
      <c r="H16" s="23"/>
      <c r="I16" s="25">
        <v>1</v>
      </c>
      <c r="J16" s="23">
        <f t="shared" si="0"/>
        <v>701</v>
      </c>
      <c r="K16" s="100"/>
      <c r="L16" s="100">
        <f t="shared" si="15"/>
        <v>0</v>
      </c>
      <c r="M16" s="23"/>
      <c r="N16" s="23">
        <f t="shared" si="16"/>
        <v>0</v>
      </c>
      <c r="O16" s="23"/>
      <c r="P16" s="23">
        <f t="shared" si="17"/>
        <v>0</v>
      </c>
      <c r="Q16" s="23"/>
      <c r="R16" s="23">
        <f t="shared" si="1"/>
        <v>0</v>
      </c>
      <c r="S16" s="23"/>
      <c r="T16" s="23">
        <f t="shared" si="2"/>
        <v>0</v>
      </c>
      <c r="U16" s="23"/>
      <c r="V16" s="23">
        <f t="shared" si="3"/>
        <v>0</v>
      </c>
      <c r="W16" s="23">
        <f>50</f>
        <v>50</v>
      </c>
      <c r="X16" s="23">
        <f t="shared" si="4"/>
        <v>50</v>
      </c>
      <c r="Y16" s="23"/>
      <c r="Z16" s="42">
        <f t="shared" si="5"/>
        <v>0</v>
      </c>
      <c r="AA16" s="23"/>
      <c r="AB16" s="23">
        <f t="shared" si="6"/>
        <v>0</v>
      </c>
      <c r="AC16" s="23"/>
      <c r="AD16" s="23">
        <f t="shared" si="7"/>
        <v>0</v>
      </c>
      <c r="AE16" s="23"/>
      <c r="AF16" s="23">
        <f t="shared" si="8"/>
        <v>0</v>
      </c>
      <c r="AG16" s="23"/>
      <c r="AH16" s="23">
        <f t="shared" si="9"/>
        <v>0</v>
      </c>
      <c r="AI16" s="23"/>
      <c r="AJ16" s="23">
        <f t="shared" si="10"/>
        <v>0</v>
      </c>
      <c r="AK16" s="23"/>
      <c r="AL16" s="23">
        <f t="shared" si="11"/>
        <v>0</v>
      </c>
      <c r="AM16" s="24">
        <f t="shared" si="12"/>
        <v>50</v>
      </c>
      <c r="AN16" s="15">
        <f t="shared" si="12"/>
        <v>50</v>
      </c>
      <c r="AO16" s="23">
        <f t="shared" si="13"/>
        <v>651</v>
      </c>
      <c r="AP16" s="23">
        <f t="shared" si="14"/>
        <v>651</v>
      </c>
      <c r="AQ16" s="20"/>
      <c r="AR16" s="37"/>
    </row>
    <row r="17" spans="1:44" s="1" customFormat="1" ht="21" x14ac:dyDescent="0.35">
      <c r="A17" s="19"/>
      <c r="B17" s="18"/>
      <c r="C17" s="19"/>
      <c r="D17" s="25">
        <v>1000</v>
      </c>
      <c r="E17" s="25"/>
      <c r="F17" s="21"/>
      <c r="G17" s="22"/>
      <c r="H17" s="23"/>
      <c r="I17" s="25">
        <v>1</v>
      </c>
      <c r="J17" s="23">
        <f t="shared" si="0"/>
        <v>1000</v>
      </c>
      <c r="K17" s="100"/>
      <c r="L17" s="100">
        <f t="shared" si="15"/>
        <v>0</v>
      </c>
      <c r="M17" s="23"/>
      <c r="N17" s="23">
        <f t="shared" si="16"/>
        <v>0</v>
      </c>
      <c r="O17" s="23"/>
      <c r="P17" s="23">
        <f t="shared" si="17"/>
        <v>0</v>
      </c>
      <c r="Q17" s="23"/>
      <c r="R17" s="23">
        <f t="shared" si="1"/>
        <v>0</v>
      </c>
      <c r="S17" s="23"/>
      <c r="T17" s="23">
        <f t="shared" si="2"/>
        <v>0</v>
      </c>
      <c r="U17" s="23"/>
      <c r="V17" s="23">
        <f t="shared" si="3"/>
        <v>0</v>
      </c>
      <c r="W17" s="23"/>
      <c r="X17" s="23">
        <f t="shared" si="4"/>
        <v>0</v>
      </c>
      <c r="Y17" s="23"/>
      <c r="Z17" s="42">
        <f t="shared" si="5"/>
        <v>0</v>
      </c>
      <c r="AA17" s="23"/>
      <c r="AB17" s="23">
        <f t="shared" si="6"/>
        <v>0</v>
      </c>
      <c r="AC17" s="23"/>
      <c r="AD17" s="23">
        <f t="shared" si="7"/>
        <v>0</v>
      </c>
      <c r="AE17" s="23"/>
      <c r="AF17" s="23">
        <f t="shared" si="8"/>
        <v>0</v>
      </c>
      <c r="AG17" s="23"/>
      <c r="AH17" s="23">
        <f t="shared" si="9"/>
        <v>0</v>
      </c>
      <c r="AI17" s="23"/>
      <c r="AJ17" s="23">
        <f t="shared" si="10"/>
        <v>0</v>
      </c>
      <c r="AK17" s="23"/>
      <c r="AL17" s="23">
        <f t="shared" si="11"/>
        <v>0</v>
      </c>
      <c r="AM17" s="24">
        <f t="shared" si="12"/>
        <v>0</v>
      </c>
      <c r="AN17" s="15">
        <f t="shared" si="12"/>
        <v>0</v>
      </c>
      <c r="AO17" s="23">
        <f t="shared" si="13"/>
        <v>1000</v>
      </c>
      <c r="AP17" s="23">
        <f t="shared" si="14"/>
        <v>1000</v>
      </c>
      <c r="AQ17" s="20"/>
      <c r="AR17" s="37"/>
    </row>
    <row r="18" spans="1:44" s="1" customFormat="1" ht="147" x14ac:dyDescent="0.35">
      <c r="A18" s="17">
        <v>7</v>
      </c>
      <c r="B18" s="18" t="s">
        <v>39</v>
      </c>
      <c r="C18" s="19" t="s">
        <v>40</v>
      </c>
      <c r="D18" s="20"/>
      <c r="E18" s="20"/>
      <c r="F18" s="21"/>
      <c r="G18" s="22"/>
      <c r="H18" s="23"/>
      <c r="I18" s="20"/>
      <c r="J18" s="23">
        <f t="shared" si="0"/>
        <v>0</v>
      </c>
      <c r="K18" s="100"/>
      <c r="L18" s="100">
        <f t="shared" si="15"/>
        <v>0</v>
      </c>
      <c r="M18" s="23"/>
      <c r="N18" s="23">
        <f t="shared" si="16"/>
        <v>0</v>
      </c>
      <c r="O18" s="23"/>
      <c r="P18" s="23">
        <f t="shared" si="17"/>
        <v>0</v>
      </c>
      <c r="Q18" s="23"/>
      <c r="R18" s="23">
        <f t="shared" si="1"/>
        <v>0</v>
      </c>
      <c r="S18" s="23"/>
      <c r="T18" s="23">
        <f t="shared" si="2"/>
        <v>0</v>
      </c>
      <c r="U18" s="23"/>
      <c r="V18" s="23">
        <f t="shared" si="3"/>
        <v>0</v>
      </c>
      <c r="W18" s="23"/>
      <c r="X18" s="23">
        <f t="shared" si="4"/>
        <v>0</v>
      </c>
      <c r="Y18" s="23"/>
      <c r="Z18" s="42">
        <f t="shared" si="5"/>
        <v>0</v>
      </c>
      <c r="AA18" s="23"/>
      <c r="AB18" s="23">
        <f t="shared" si="6"/>
        <v>0</v>
      </c>
      <c r="AC18" s="23"/>
      <c r="AD18" s="23">
        <f t="shared" si="7"/>
        <v>0</v>
      </c>
      <c r="AE18" s="23"/>
      <c r="AF18" s="23">
        <f t="shared" si="8"/>
        <v>0</v>
      </c>
      <c r="AG18" s="23"/>
      <c r="AH18" s="23">
        <f t="shared" si="9"/>
        <v>0</v>
      </c>
      <c r="AI18" s="23"/>
      <c r="AJ18" s="23">
        <f t="shared" si="10"/>
        <v>0</v>
      </c>
      <c r="AK18" s="23"/>
      <c r="AL18" s="23">
        <f t="shared" si="11"/>
        <v>0</v>
      </c>
      <c r="AM18" s="24">
        <f t="shared" si="12"/>
        <v>0</v>
      </c>
      <c r="AN18" s="15">
        <f t="shared" si="12"/>
        <v>0</v>
      </c>
      <c r="AO18" s="23">
        <f t="shared" si="13"/>
        <v>0</v>
      </c>
      <c r="AP18" s="23">
        <f t="shared" si="14"/>
        <v>0</v>
      </c>
      <c r="AQ18" s="20"/>
      <c r="AR18" s="37"/>
    </row>
    <row r="19" spans="1:44" s="1" customFormat="1" ht="21" x14ac:dyDescent="0.35">
      <c r="A19" s="19"/>
      <c r="B19" s="18"/>
      <c r="C19" s="19"/>
      <c r="D19" s="25">
        <v>7</v>
      </c>
      <c r="E19" s="25"/>
      <c r="F19" s="21"/>
      <c r="G19" s="22"/>
      <c r="H19" s="23"/>
      <c r="I19" s="25">
        <v>110</v>
      </c>
      <c r="J19" s="23">
        <f t="shared" si="0"/>
        <v>7</v>
      </c>
      <c r="K19" s="100"/>
      <c r="L19" s="100">
        <f t="shared" si="15"/>
        <v>0</v>
      </c>
      <c r="M19" s="23"/>
      <c r="N19" s="23">
        <f t="shared" si="16"/>
        <v>0</v>
      </c>
      <c r="O19" s="23"/>
      <c r="P19" s="23">
        <f t="shared" si="17"/>
        <v>0</v>
      </c>
      <c r="Q19" s="23"/>
      <c r="R19" s="23">
        <f t="shared" si="1"/>
        <v>0</v>
      </c>
      <c r="S19" s="23"/>
      <c r="T19" s="23">
        <f t="shared" si="2"/>
        <v>0</v>
      </c>
      <c r="U19" s="23"/>
      <c r="V19" s="23">
        <f t="shared" si="3"/>
        <v>0</v>
      </c>
      <c r="W19" s="23"/>
      <c r="X19" s="23">
        <f t="shared" si="4"/>
        <v>0</v>
      </c>
      <c r="Y19" s="23"/>
      <c r="Z19" s="42">
        <f t="shared" si="5"/>
        <v>0</v>
      </c>
      <c r="AA19" s="23"/>
      <c r="AB19" s="23">
        <f t="shared" si="6"/>
        <v>0</v>
      </c>
      <c r="AC19" s="23"/>
      <c r="AD19" s="23">
        <f t="shared" si="7"/>
        <v>0</v>
      </c>
      <c r="AE19" s="23"/>
      <c r="AF19" s="23">
        <f t="shared" si="8"/>
        <v>0</v>
      </c>
      <c r="AG19" s="23"/>
      <c r="AH19" s="23">
        <f t="shared" si="9"/>
        <v>0</v>
      </c>
      <c r="AI19" s="23"/>
      <c r="AJ19" s="23">
        <f t="shared" si="10"/>
        <v>0</v>
      </c>
      <c r="AK19" s="23"/>
      <c r="AL19" s="23">
        <f t="shared" si="11"/>
        <v>0</v>
      </c>
      <c r="AM19" s="24">
        <f t="shared" si="12"/>
        <v>0</v>
      </c>
      <c r="AN19" s="15">
        <f t="shared" si="12"/>
        <v>0</v>
      </c>
      <c r="AO19" s="23">
        <f t="shared" si="13"/>
        <v>7</v>
      </c>
      <c r="AP19" s="23">
        <f t="shared" si="14"/>
        <v>770</v>
      </c>
      <c r="AQ19" s="20"/>
      <c r="AR19" s="37"/>
    </row>
    <row r="20" spans="1:44" s="1" customFormat="1" ht="168" x14ac:dyDescent="0.35">
      <c r="A20" s="17">
        <v>8</v>
      </c>
      <c r="B20" s="18" t="s">
        <v>41</v>
      </c>
      <c r="C20" s="19" t="s">
        <v>42</v>
      </c>
      <c r="D20" s="20"/>
      <c r="E20" s="20"/>
      <c r="F20" s="21"/>
      <c r="G20" s="22"/>
      <c r="H20" s="23"/>
      <c r="I20" s="20"/>
      <c r="J20" s="23">
        <f t="shared" si="0"/>
        <v>0</v>
      </c>
      <c r="K20" s="100"/>
      <c r="L20" s="100">
        <f t="shared" si="15"/>
        <v>0</v>
      </c>
      <c r="M20" s="23"/>
      <c r="N20" s="23">
        <f t="shared" si="16"/>
        <v>0</v>
      </c>
      <c r="O20" s="23"/>
      <c r="P20" s="23">
        <f t="shared" si="17"/>
        <v>0</v>
      </c>
      <c r="Q20" s="23"/>
      <c r="R20" s="23">
        <f t="shared" si="1"/>
        <v>0</v>
      </c>
      <c r="S20" s="23"/>
      <c r="T20" s="23">
        <f t="shared" si="2"/>
        <v>0</v>
      </c>
      <c r="U20" s="23"/>
      <c r="V20" s="23">
        <f t="shared" si="3"/>
        <v>0</v>
      </c>
      <c r="W20" s="23"/>
      <c r="X20" s="23">
        <f t="shared" si="4"/>
        <v>0</v>
      </c>
      <c r="Y20" s="23"/>
      <c r="Z20" s="42">
        <f t="shared" si="5"/>
        <v>0</v>
      </c>
      <c r="AA20" s="23"/>
      <c r="AB20" s="23">
        <f t="shared" si="6"/>
        <v>0</v>
      </c>
      <c r="AC20" s="23"/>
      <c r="AD20" s="23">
        <f t="shared" si="7"/>
        <v>0</v>
      </c>
      <c r="AE20" s="23"/>
      <c r="AF20" s="23">
        <f t="shared" si="8"/>
        <v>0</v>
      </c>
      <c r="AG20" s="23"/>
      <c r="AH20" s="23">
        <f t="shared" si="9"/>
        <v>0</v>
      </c>
      <c r="AI20" s="23"/>
      <c r="AJ20" s="23">
        <f t="shared" si="10"/>
        <v>0</v>
      </c>
      <c r="AK20" s="23"/>
      <c r="AL20" s="23">
        <f t="shared" si="11"/>
        <v>0</v>
      </c>
      <c r="AM20" s="24">
        <f t="shared" si="12"/>
        <v>0</v>
      </c>
      <c r="AN20" s="15">
        <f t="shared" si="12"/>
        <v>0</v>
      </c>
      <c r="AO20" s="23">
        <f t="shared" si="13"/>
        <v>0</v>
      </c>
      <c r="AP20" s="23">
        <f t="shared" si="14"/>
        <v>0</v>
      </c>
      <c r="AQ20" s="20"/>
      <c r="AR20" s="37"/>
    </row>
    <row r="21" spans="1:44" s="1" customFormat="1" ht="21" x14ac:dyDescent="0.35">
      <c r="A21" s="19"/>
      <c r="B21" s="18"/>
      <c r="C21" s="19"/>
      <c r="D21" s="25">
        <v>0</v>
      </c>
      <c r="E21" s="25"/>
      <c r="F21" s="21"/>
      <c r="G21" s="22"/>
      <c r="H21" s="23"/>
      <c r="I21" s="25">
        <v>108</v>
      </c>
      <c r="J21" s="23">
        <f t="shared" si="0"/>
        <v>0</v>
      </c>
      <c r="K21" s="100"/>
      <c r="L21" s="100">
        <f t="shared" si="15"/>
        <v>0</v>
      </c>
      <c r="M21" s="23"/>
      <c r="N21" s="23">
        <f t="shared" si="16"/>
        <v>0</v>
      </c>
      <c r="O21" s="23"/>
      <c r="P21" s="23">
        <f t="shared" si="17"/>
        <v>0</v>
      </c>
      <c r="Q21" s="23"/>
      <c r="R21" s="23">
        <f t="shared" si="1"/>
        <v>0</v>
      </c>
      <c r="S21" s="23"/>
      <c r="T21" s="23">
        <f t="shared" si="2"/>
        <v>0</v>
      </c>
      <c r="U21" s="23"/>
      <c r="V21" s="23">
        <f t="shared" si="3"/>
        <v>0</v>
      </c>
      <c r="W21" s="23"/>
      <c r="X21" s="23">
        <f t="shared" si="4"/>
        <v>0</v>
      </c>
      <c r="Y21" s="23"/>
      <c r="Z21" s="42">
        <f t="shared" si="5"/>
        <v>0</v>
      </c>
      <c r="AA21" s="23"/>
      <c r="AB21" s="23">
        <f t="shared" si="6"/>
        <v>0</v>
      </c>
      <c r="AC21" s="23"/>
      <c r="AD21" s="23">
        <f t="shared" si="7"/>
        <v>0</v>
      </c>
      <c r="AE21" s="23"/>
      <c r="AF21" s="23">
        <f t="shared" si="8"/>
        <v>0</v>
      </c>
      <c r="AG21" s="23"/>
      <c r="AH21" s="23">
        <f t="shared" si="9"/>
        <v>0</v>
      </c>
      <c r="AI21" s="23"/>
      <c r="AJ21" s="23">
        <f t="shared" si="10"/>
        <v>0</v>
      </c>
      <c r="AK21" s="23"/>
      <c r="AL21" s="23">
        <f t="shared" si="11"/>
        <v>0</v>
      </c>
      <c r="AM21" s="24">
        <f t="shared" si="12"/>
        <v>0</v>
      </c>
      <c r="AN21" s="15">
        <f t="shared" si="12"/>
        <v>0</v>
      </c>
      <c r="AO21" s="23">
        <f t="shared" si="13"/>
        <v>0</v>
      </c>
      <c r="AP21" s="23">
        <f t="shared" si="14"/>
        <v>0</v>
      </c>
      <c r="AQ21" s="20"/>
      <c r="AR21" s="37"/>
    </row>
    <row r="22" spans="1:44" s="1" customFormat="1" ht="21" x14ac:dyDescent="0.35">
      <c r="A22" s="19"/>
      <c r="B22" s="18"/>
      <c r="C22" s="19"/>
      <c r="D22" s="25">
        <v>0</v>
      </c>
      <c r="E22" s="25"/>
      <c r="F22" s="21"/>
      <c r="G22" s="22"/>
      <c r="H22" s="23"/>
      <c r="I22" s="25">
        <v>108</v>
      </c>
      <c r="J22" s="23">
        <f t="shared" si="0"/>
        <v>0</v>
      </c>
      <c r="K22" s="100"/>
      <c r="L22" s="100">
        <f t="shared" si="15"/>
        <v>0</v>
      </c>
      <c r="M22" s="23"/>
      <c r="N22" s="23">
        <f t="shared" si="16"/>
        <v>0</v>
      </c>
      <c r="O22" s="23"/>
      <c r="P22" s="23">
        <f t="shared" si="17"/>
        <v>0</v>
      </c>
      <c r="Q22" s="23"/>
      <c r="R22" s="23">
        <f t="shared" si="1"/>
        <v>0</v>
      </c>
      <c r="S22" s="23"/>
      <c r="T22" s="23">
        <f t="shared" si="2"/>
        <v>0</v>
      </c>
      <c r="U22" s="23"/>
      <c r="V22" s="23">
        <f t="shared" si="3"/>
        <v>0</v>
      </c>
      <c r="W22" s="23"/>
      <c r="X22" s="23">
        <f t="shared" si="4"/>
        <v>0</v>
      </c>
      <c r="Y22" s="23"/>
      <c r="Z22" s="42">
        <f t="shared" si="5"/>
        <v>0</v>
      </c>
      <c r="AA22" s="23"/>
      <c r="AB22" s="23">
        <f t="shared" si="6"/>
        <v>0</v>
      </c>
      <c r="AC22" s="23"/>
      <c r="AD22" s="23">
        <f t="shared" si="7"/>
        <v>0</v>
      </c>
      <c r="AE22" s="23"/>
      <c r="AF22" s="23">
        <f t="shared" si="8"/>
        <v>0</v>
      </c>
      <c r="AG22" s="23"/>
      <c r="AH22" s="23">
        <f t="shared" si="9"/>
        <v>0</v>
      </c>
      <c r="AI22" s="23"/>
      <c r="AJ22" s="23">
        <f t="shared" si="10"/>
        <v>0</v>
      </c>
      <c r="AK22" s="23"/>
      <c r="AL22" s="23">
        <f t="shared" si="11"/>
        <v>0</v>
      </c>
      <c r="AM22" s="24">
        <f t="shared" si="12"/>
        <v>0</v>
      </c>
      <c r="AN22" s="15">
        <f t="shared" si="12"/>
        <v>0</v>
      </c>
      <c r="AO22" s="23">
        <f t="shared" si="13"/>
        <v>0</v>
      </c>
      <c r="AP22" s="23">
        <f t="shared" si="14"/>
        <v>0</v>
      </c>
      <c r="AQ22" s="20"/>
      <c r="AR22" s="37"/>
    </row>
    <row r="23" spans="1:44" s="1" customFormat="1" ht="21" x14ac:dyDescent="0.35">
      <c r="A23" s="19"/>
      <c r="B23" s="18"/>
      <c r="C23" s="19"/>
      <c r="D23" s="25">
        <v>0</v>
      </c>
      <c r="E23" s="25"/>
      <c r="F23" s="21"/>
      <c r="G23" s="22"/>
      <c r="H23" s="23"/>
      <c r="I23" s="25">
        <v>108</v>
      </c>
      <c r="J23" s="23">
        <f t="shared" si="0"/>
        <v>0</v>
      </c>
      <c r="K23" s="100"/>
      <c r="L23" s="100">
        <f t="shared" si="15"/>
        <v>0</v>
      </c>
      <c r="M23" s="23"/>
      <c r="N23" s="23">
        <f t="shared" si="16"/>
        <v>0</v>
      </c>
      <c r="O23" s="23"/>
      <c r="P23" s="23">
        <f t="shared" si="17"/>
        <v>0</v>
      </c>
      <c r="Q23" s="23"/>
      <c r="R23" s="23">
        <f t="shared" si="1"/>
        <v>0</v>
      </c>
      <c r="S23" s="23"/>
      <c r="T23" s="23">
        <f t="shared" si="2"/>
        <v>0</v>
      </c>
      <c r="U23" s="23"/>
      <c r="V23" s="23">
        <f t="shared" si="3"/>
        <v>0</v>
      </c>
      <c r="W23" s="23"/>
      <c r="X23" s="23">
        <f t="shared" si="4"/>
        <v>0</v>
      </c>
      <c r="Y23" s="23"/>
      <c r="Z23" s="42">
        <f t="shared" si="5"/>
        <v>0</v>
      </c>
      <c r="AA23" s="23"/>
      <c r="AB23" s="23">
        <f t="shared" si="6"/>
        <v>0</v>
      </c>
      <c r="AC23" s="23"/>
      <c r="AD23" s="23">
        <f t="shared" si="7"/>
        <v>0</v>
      </c>
      <c r="AE23" s="23"/>
      <c r="AF23" s="23">
        <f t="shared" si="8"/>
        <v>0</v>
      </c>
      <c r="AG23" s="23"/>
      <c r="AH23" s="23">
        <f t="shared" si="9"/>
        <v>0</v>
      </c>
      <c r="AI23" s="23"/>
      <c r="AJ23" s="23">
        <f t="shared" si="10"/>
        <v>0</v>
      </c>
      <c r="AK23" s="23"/>
      <c r="AL23" s="23">
        <f t="shared" si="11"/>
        <v>0</v>
      </c>
      <c r="AM23" s="24">
        <f t="shared" si="12"/>
        <v>0</v>
      </c>
      <c r="AN23" s="15">
        <f t="shared" si="12"/>
        <v>0</v>
      </c>
      <c r="AO23" s="23">
        <f t="shared" si="13"/>
        <v>0</v>
      </c>
      <c r="AP23" s="23">
        <f t="shared" si="14"/>
        <v>0</v>
      </c>
      <c r="AQ23" s="20"/>
      <c r="AR23" s="37"/>
    </row>
    <row r="24" spans="1:44" s="1" customFormat="1" ht="21" x14ac:dyDescent="0.35">
      <c r="A24" s="19"/>
      <c r="B24" s="18"/>
      <c r="C24" s="19"/>
      <c r="D24" s="25">
        <v>0</v>
      </c>
      <c r="E24" s="25"/>
      <c r="F24" s="21"/>
      <c r="G24" s="22"/>
      <c r="H24" s="23"/>
      <c r="I24" s="25">
        <v>108</v>
      </c>
      <c r="J24" s="23">
        <f t="shared" si="0"/>
        <v>0</v>
      </c>
      <c r="K24" s="100"/>
      <c r="L24" s="100">
        <f t="shared" si="15"/>
        <v>0</v>
      </c>
      <c r="M24" s="23"/>
      <c r="N24" s="23">
        <f t="shared" si="16"/>
        <v>0</v>
      </c>
      <c r="O24" s="23"/>
      <c r="P24" s="23">
        <f t="shared" si="17"/>
        <v>0</v>
      </c>
      <c r="Q24" s="23"/>
      <c r="R24" s="23">
        <f t="shared" si="1"/>
        <v>0</v>
      </c>
      <c r="S24" s="23"/>
      <c r="T24" s="23">
        <f t="shared" si="2"/>
        <v>0</v>
      </c>
      <c r="U24" s="23"/>
      <c r="V24" s="23">
        <f t="shared" si="3"/>
        <v>0</v>
      </c>
      <c r="W24" s="23"/>
      <c r="X24" s="23">
        <f t="shared" si="4"/>
        <v>0</v>
      </c>
      <c r="Y24" s="23"/>
      <c r="Z24" s="42">
        <f t="shared" si="5"/>
        <v>0</v>
      </c>
      <c r="AA24" s="23"/>
      <c r="AB24" s="23">
        <f t="shared" si="6"/>
        <v>0</v>
      </c>
      <c r="AC24" s="23"/>
      <c r="AD24" s="23">
        <f t="shared" si="7"/>
        <v>0</v>
      </c>
      <c r="AE24" s="23"/>
      <c r="AF24" s="23">
        <f t="shared" si="8"/>
        <v>0</v>
      </c>
      <c r="AG24" s="23"/>
      <c r="AH24" s="23">
        <f t="shared" si="9"/>
        <v>0</v>
      </c>
      <c r="AI24" s="23"/>
      <c r="AJ24" s="23">
        <f t="shared" si="10"/>
        <v>0</v>
      </c>
      <c r="AK24" s="23"/>
      <c r="AL24" s="23">
        <f t="shared" si="11"/>
        <v>0</v>
      </c>
      <c r="AM24" s="24">
        <f t="shared" si="12"/>
        <v>0</v>
      </c>
      <c r="AN24" s="15">
        <f t="shared" si="12"/>
        <v>0</v>
      </c>
      <c r="AO24" s="23">
        <f t="shared" si="13"/>
        <v>0</v>
      </c>
      <c r="AP24" s="23">
        <f t="shared" si="14"/>
        <v>0</v>
      </c>
      <c r="AQ24" s="20"/>
      <c r="AR24" s="37"/>
    </row>
    <row r="25" spans="1:44" s="37" customFormat="1" ht="21" x14ac:dyDescent="0.35">
      <c r="A25" s="19"/>
      <c r="B25" s="18"/>
      <c r="C25" s="19"/>
      <c r="D25" s="25">
        <v>215</v>
      </c>
      <c r="E25" s="25"/>
      <c r="F25" s="21"/>
      <c r="G25" s="22"/>
      <c r="H25" s="23"/>
      <c r="I25" s="25">
        <v>108</v>
      </c>
      <c r="J25" s="23">
        <f t="shared" si="0"/>
        <v>215</v>
      </c>
      <c r="K25" s="100"/>
      <c r="L25" s="100">
        <f t="shared" si="15"/>
        <v>0</v>
      </c>
      <c r="M25" s="23">
        <f>25+25</f>
        <v>50</v>
      </c>
      <c r="N25" s="23">
        <f t="shared" si="16"/>
        <v>5400</v>
      </c>
      <c r="O25" s="23">
        <f>20+30+5</f>
        <v>55</v>
      </c>
      <c r="P25" s="23">
        <f t="shared" si="17"/>
        <v>5940</v>
      </c>
      <c r="Q25" s="23"/>
      <c r="R25" s="23">
        <f t="shared" si="1"/>
        <v>0</v>
      </c>
      <c r="S25" s="23">
        <v>30</v>
      </c>
      <c r="T25" s="23">
        <f t="shared" si="2"/>
        <v>3240</v>
      </c>
      <c r="U25" s="23"/>
      <c r="V25" s="23">
        <f t="shared" si="3"/>
        <v>0</v>
      </c>
      <c r="W25" s="23">
        <v>10</v>
      </c>
      <c r="X25" s="23">
        <f t="shared" si="4"/>
        <v>1080</v>
      </c>
      <c r="Y25" s="23"/>
      <c r="Z25" s="42">
        <f t="shared" si="5"/>
        <v>0</v>
      </c>
      <c r="AA25" s="23">
        <f>15</f>
        <v>15</v>
      </c>
      <c r="AB25" s="23">
        <f t="shared" si="6"/>
        <v>1620</v>
      </c>
      <c r="AC25" s="23">
        <v>35</v>
      </c>
      <c r="AD25" s="23">
        <f t="shared" si="7"/>
        <v>3780</v>
      </c>
      <c r="AE25" s="23">
        <v>15</v>
      </c>
      <c r="AF25" s="23">
        <f t="shared" si="8"/>
        <v>1620</v>
      </c>
      <c r="AG25" s="23"/>
      <c r="AH25" s="23">
        <f t="shared" si="9"/>
        <v>0</v>
      </c>
      <c r="AI25" s="23">
        <v>5</v>
      </c>
      <c r="AJ25" s="23">
        <f t="shared" si="10"/>
        <v>540</v>
      </c>
      <c r="AK25" s="23"/>
      <c r="AL25" s="23">
        <f t="shared" si="11"/>
        <v>0</v>
      </c>
      <c r="AM25" s="24">
        <f t="shared" si="12"/>
        <v>215</v>
      </c>
      <c r="AN25" s="15">
        <f t="shared" si="12"/>
        <v>23220</v>
      </c>
      <c r="AO25" s="23">
        <f t="shared" si="13"/>
        <v>0</v>
      </c>
      <c r="AP25" s="23">
        <f t="shared" si="14"/>
        <v>0</v>
      </c>
      <c r="AQ25" s="20"/>
    </row>
    <row r="26" spans="1:44" s="37" customFormat="1" ht="21" x14ac:dyDescent="0.35">
      <c r="A26" s="19"/>
      <c r="B26" s="18"/>
      <c r="C26" s="19"/>
      <c r="D26" s="25"/>
      <c r="E26" s="25" t="s">
        <v>38</v>
      </c>
      <c r="F26" s="21">
        <v>6561</v>
      </c>
      <c r="G26" s="22">
        <v>243811</v>
      </c>
      <c r="H26" s="23">
        <v>400</v>
      </c>
      <c r="I26" s="25">
        <v>108</v>
      </c>
      <c r="J26" s="23">
        <f t="shared" si="0"/>
        <v>400</v>
      </c>
      <c r="K26" s="100">
        <v>40</v>
      </c>
      <c r="L26" s="100">
        <f t="shared" si="15"/>
        <v>4320</v>
      </c>
      <c r="M26" s="23">
        <v>0</v>
      </c>
      <c r="N26" s="23">
        <f t="shared" si="16"/>
        <v>0</v>
      </c>
      <c r="O26" s="23">
        <f>5+25+50+10+15+15+10+15</f>
        <v>145</v>
      </c>
      <c r="P26" s="23">
        <f t="shared" si="17"/>
        <v>15660</v>
      </c>
      <c r="Q26" s="23">
        <f>40+100</f>
        <v>140</v>
      </c>
      <c r="R26" s="23">
        <f t="shared" si="1"/>
        <v>15120</v>
      </c>
      <c r="S26" s="23"/>
      <c r="T26" s="23">
        <f t="shared" si="2"/>
        <v>0</v>
      </c>
      <c r="U26" s="23"/>
      <c r="V26" s="23">
        <f t="shared" si="3"/>
        <v>0</v>
      </c>
      <c r="W26" s="23">
        <v>10</v>
      </c>
      <c r="X26" s="23">
        <f t="shared" si="4"/>
        <v>1080</v>
      </c>
      <c r="Y26" s="23"/>
      <c r="Z26" s="42">
        <f t="shared" si="5"/>
        <v>0</v>
      </c>
      <c r="AA26" s="23">
        <v>10</v>
      </c>
      <c r="AB26" s="23">
        <f t="shared" si="6"/>
        <v>1080</v>
      </c>
      <c r="AC26" s="23">
        <f>20+25</f>
        <v>45</v>
      </c>
      <c r="AD26" s="23">
        <f t="shared" si="7"/>
        <v>4860</v>
      </c>
      <c r="AE26" s="23"/>
      <c r="AF26" s="23">
        <f t="shared" si="8"/>
        <v>0</v>
      </c>
      <c r="AG26" s="23">
        <v>10</v>
      </c>
      <c r="AH26" s="23">
        <f t="shared" si="9"/>
        <v>1080</v>
      </c>
      <c r="AI26" s="23"/>
      <c r="AJ26" s="23">
        <f t="shared" si="10"/>
        <v>0</v>
      </c>
      <c r="AK26" s="23"/>
      <c r="AL26" s="23">
        <f t="shared" si="11"/>
        <v>0</v>
      </c>
      <c r="AM26" s="24">
        <f t="shared" si="12"/>
        <v>400</v>
      </c>
      <c r="AN26" s="15">
        <f t="shared" si="12"/>
        <v>43200</v>
      </c>
      <c r="AO26" s="23">
        <f t="shared" si="13"/>
        <v>0</v>
      </c>
      <c r="AP26" s="23">
        <f t="shared" si="14"/>
        <v>0</v>
      </c>
      <c r="AQ26" s="20"/>
    </row>
    <row r="27" spans="1:44" s="37" customFormat="1" ht="21" x14ac:dyDescent="0.35">
      <c r="A27" s="19"/>
      <c r="B27" s="18"/>
      <c r="C27" s="19"/>
      <c r="D27" s="25"/>
      <c r="E27" s="25" t="s">
        <v>304</v>
      </c>
      <c r="F27" s="21"/>
      <c r="G27" s="22"/>
      <c r="H27" s="23">
        <v>40</v>
      </c>
      <c r="I27" s="25">
        <v>108</v>
      </c>
      <c r="J27" s="23">
        <f t="shared" si="0"/>
        <v>40</v>
      </c>
      <c r="K27" s="100"/>
      <c r="L27" s="100">
        <f t="shared" si="15"/>
        <v>0</v>
      </c>
      <c r="M27" s="23">
        <v>25</v>
      </c>
      <c r="N27" s="23">
        <f t="shared" si="16"/>
        <v>2700</v>
      </c>
      <c r="O27" s="23"/>
      <c r="P27" s="23">
        <f t="shared" si="17"/>
        <v>0</v>
      </c>
      <c r="Q27" s="23"/>
      <c r="R27" s="23">
        <f t="shared" si="1"/>
        <v>0</v>
      </c>
      <c r="S27" s="23"/>
      <c r="T27" s="23">
        <f t="shared" si="2"/>
        <v>0</v>
      </c>
      <c r="U27" s="23"/>
      <c r="V27" s="23">
        <f t="shared" si="3"/>
        <v>0</v>
      </c>
      <c r="W27" s="23"/>
      <c r="X27" s="23">
        <f t="shared" si="4"/>
        <v>0</v>
      </c>
      <c r="Y27" s="23"/>
      <c r="Z27" s="42">
        <f t="shared" si="5"/>
        <v>0</v>
      </c>
      <c r="AA27" s="23">
        <v>15</v>
      </c>
      <c r="AB27" s="23">
        <f t="shared" si="6"/>
        <v>1620</v>
      </c>
      <c r="AC27" s="23"/>
      <c r="AD27" s="23">
        <f t="shared" si="7"/>
        <v>0</v>
      </c>
      <c r="AE27" s="23"/>
      <c r="AF27" s="23">
        <f t="shared" si="8"/>
        <v>0</v>
      </c>
      <c r="AG27" s="23"/>
      <c r="AH27" s="23">
        <f t="shared" si="9"/>
        <v>0</v>
      </c>
      <c r="AI27" s="23"/>
      <c r="AJ27" s="23">
        <f t="shared" si="10"/>
        <v>0</v>
      </c>
      <c r="AK27" s="23"/>
      <c r="AL27" s="23">
        <f t="shared" si="11"/>
        <v>0</v>
      </c>
      <c r="AM27" s="24">
        <f t="shared" si="12"/>
        <v>40</v>
      </c>
      <c r="AN27" s="15">
        <f t="shared" si="12"/>
        <v>4320</v>
      </c>
      <c r="AO27" s="23">
        <f t="shared" si="13"/>
        <v>0</v>
      </c>
      <c r="AP27" s="23">
        <f t="shared" si="14"/>
        <v>0</v>
      </c>
      <c r="AQ27" s="20"/>
    </row>
    <row r="28" spans="1:44" s="37" customFormat="1" ht="21" x14ac:dyDescent="0.35">
      <c r="A28" s="19"/>
      <c r="B28" s="18"/>
      <c r="C28" s="19"/>
      <c r="D28" s="25"/>
      <c r="E28" s="25" t="s">
        <v>38</v>
      </c>
      <c r="F28" s="21">
        <v>8727</v>
      </c>
      <c r="G28" s="22">
        <v>243858</v>
      </c>
      <c r="H28" s="23">
        <v>200</v>
      </c>
      <c r="I28" s="25">
        <v>108</v>
      </c>
      <c r="J28" s="23">
        <f t="shared" si="0"/>
        <v>200</v>
      </c>
      <c r="K28" s="100"/>
      <c r="L28" s="100">
        <f t="shared" si="15"/>
        <v>0</v>
      </c>
      <c r="M28" s="23"/>
      <c r="N28" s="23">
        <f t="shared" si="16"/>
        <v>0</v>
      </c>
      <c r="O28" s="23"/>
      <c r="P28" s="23">
        <f t="shared" si="17"/>
        <v>0</v>
      </c>
      <c r="Q28" s="23"/>
      <c r="R28" s="23">
        <f t="shared" si="1"/>
        <v>0</v>
      </c>
      <c r="S28" s="23"/>
      <c r="T28" s="23">
        <f t="shared" si="2"/>
        <v>0</v>
      </c>
      <c r="U28" s="23"/>
      <c r="V28" s="23">
        <f t="shared" si="3"/>
        <v>0</v>
      </c>
      <c r="W28" s="23"/>
      <c r="X28" s="23">
        <f t="shared" si="4"/>
        <v>0</v>
      </c>
      <c r="Y28" s="23"/>
      <c r="Z28" s="42">
        <f t="shared" si="5"/>
        <v>0</v>
      </c>
      <c r="AA28" s="23"/>
      <c r="AB28" s="23">
        <f t="shared" si="6"/>
        <v>0</v>
      </c>
      <c r="AC28" s="23">
        <v>25</v>
      </c>
      <c r="AD28" s="23">
        <f t="shared" si="7"/>
        <v>2700</v>
      </c>
      <c r="AE28" s="23"/>
      <c r="AF28" s="23">
        <f t="shared" si="8"/>
        <v>0</v>
      </c>
      <c r="AG28" s="23"/>
      <c r="AH28" s="23">
        <f t="shared" si="9"/>
        <v>0</v>
      </c>
      <c r="AI28" s="23"/>
      <c r="AJ28" s="23">
        <f t="shared" si="10"/>
        <v>0</v>
      </c>
      <c r="AK28" s="23"/>
      <c r="AL28" s="23">
        <f t="shared" si="11"/>
        <v>0</v>
      </c>
      <c r="AM28" s="24">
        <f t="shared" si="12"/>
        <v>25</v>
      </c>
      <c r="AN28" s="15">
        <f t="shared" si="12"/>
        <v>2700</v>
      </c>
      <c r="AO28" s="23">
        <f t="shared" si="13"/>
        <v>175</v>
      </c>
      <c r="AP28" s="23">
        <f t="shared" si="14"/>
        <v>18900</v>
      </c>
      <c r="AQ28" s="20"/>
    </row>
    <row r="29" spans="1:44" s="37" customFormat="1" ht="63" x14ac:dyDescent="0.35">
      <c r="A29" s="17">
        <v>9</v>
      </c>
      <c r="B29" s="18" t="s">
        <v>43</v>
      </c>
      <c r="C29" s="19" t="s">
        <v>44</v>
      </c>
      <c r="D29" s="20"/>
      <c r="E29" s="20"/>
      <c r="F29" s="21"/>
      <c r="G29" s="22"/>
      <c r="H29" s="23"/>
      <c r="I29" s="20"/>
      <c r="J29" s="23">
        <f t="shared" si="0"/>
        <v>0</v>
      </c>
      <c r="K29" s="100"/>
      <c r="L29" s="100">
        <f t="shared" si="15"/>
        <v>0</v>
      </c>
      <c r="M29" s="23"/>
      <c r="N29" s="23">
        <f t="shared" si="16"/>
        <v>0</v>
      </c>
      <c r="O29" s="23"/>
      <c r="P29" s="23">
        <f t="shared" si="17"/>
        <v>0</v>
      </c>
      <c r="Q29" s="23"/>
      <c r="R29" s="23">
        <f t="shared" si="1"/>
        <v>0</v>
      </c>
      <c r="S29" s="23"/>
      <c r="T29" s="23">
        <f t="shared" si="2"/>
        <v>0</v>
      </c>
      <c r="U29" s="23"/>
      <c r="V29" s="23">
        <f t="shared" si="3"/>
        <v>0</v>
      </c>
      <c r="W29" s="23"/>
      <c r="X29" s="23">
        <f t="shared" si="4"/>
        <v>0</v>
      </c>
      <c r="Y29" s="23"/>
      <c r="Z29" s="42">
        <f t="shared" si="5"/>
        <v>0</v>
      </c>
      <c r="AA29" s="23"/>
      <c r="AB29" s="23">
        <f t="shared" si="6"/>
        <v>0</v>
      </c>
      <c r="AC29" s="23"/>
      <c r="AD29" s="23">
        <f t="shared" si="7"/>
        <v>0</v>
      </c>
      <c r="AE29" s="23"/>
      <c r="AF29" s="23">
        <f t="shared" si="8"/>
        <v>0</v>
      </c>
      <c r="AG29" s="23"/>
      <c r="AH29" s="23">
        <f t="shared" si="9"/>
        <v>0</v>
      </c>
      <c r="AI29" s="23"/>
      <c r="AJ29" s="23">
        <f t="shared" si="10"/>
        <v>0</v>
      </c>
      <c r="AK29" s="23"/>
      <c r="AL29" s="23">
        <f t="shared" si="11"/>
        <v>0</v>
      </c>
      <c r="AM29" s="24">
        <f t="shared" si="12"/>
        <v>0</v>
      </c>
      <c r="AN29" s="15">
        <f t="shared" si="12"/>
        <v>0</v>
      </c>
      <c r="AO29" s="23">
        <f t="shared" si="13"/>
        <v>0</v>
      </c>
      <c r="AP29" s="23">
        <f t="shared" si="14"/>
        <v>0</v>
      </c>
      <c r="AQ29" s="20"/>
    </row>
    <row r="30" spans="1:44" s="37" customFormat="1" ht="21" x14ac:dyDescent="0.35">
      <c r="A30" s="19"/>
      <c r="B30" s="18"/>
      <c r="C30" s="19"/>
      <c r="D30" s="25">
        <v>4</v>
      </c>
      <c r="E30" s="25"/>
      <c r="F30" s="21"/>
      <c r="G30" s="22"/>
      <c r="H30" s="23"/>
      <c r="I30" s="25">
        <v>144</v>
      </c>
      <c r="J30" s="23">
        <f t="shared" si="0"/>
        <v>4</v>
      </c>
      <c r="K30" s="100"/>
      <c r="L30" s="100">
        <f t="shared" si="15"/>
        <v>0</v>
      </c>
      <c r="M30" s="23"/>
      <c r="N30" s="23">
        <f t="shared" si="16"/>
        <v>0</v>
      </c>
      <c r="O30" s="23"/>
      <c r="P30" s="23">
        <f t="shared" si="17"/>
        <v>0</v>
      </c>
      <c r="Q30" s="23"/>
      <c r="R30" s="23">
        <f t="shared" si="1"/>
        <v>0</v>
      </c>
      <c r="S30" s="23"/>
      <c r="T30" s="23">
        <f t="shared" si="2"/>
        <v>0</v>
      </c>
      <c r="U30" s="23"/>
      <c r="V30" s="23">
        <f t="shared" si="3"/>
        <v>0</v>
      </c>
      <c r="W30" s="23"/>
      <c r="X30" s="23">
        <f t="shared" si="4"/>
        <v>0</v>
      </c>
      <c r="Y30" s="23"/>
      <c r="Z30" s="42">
        <f t="shared" si="5"/>
        <v>0</v>
      </c>
      <c r="AA30" s="23"/>
      <c r="AB30" s="23">
        <f t="shared" si="6"/>
        <v>0</v>
      </c>
      <c r="AC30" s="23"/>
      <c r="AD30" s="23">
        <f t="shared" si="7"/>
        <v>0</v>
      </c>
      <c r="AE30" s="23"/>
      <c r="AF30" s="23">
        <f t="shared" si="8"/>
        <v>0</v>
      </c>
      <c r="AG30" s="23"/>
      <c r="AH30" s="23">
        <f t="shared" si="9"/>
        <v>0</v>
      </c>
      <c r="AI30" s="23"/>
      <c r="AJ30" s="23">
        <f t="shared" si="10"/>
        <v>0</v>
      </c>
      <c r="AK30" s="23"/>
      <c r="AL30" s="23">
        <f t="shared" si="11"/>
        <v>0</v>
      </c>
      <c r="AM30" s="24">
        <f t="shared" si="12"/>
        <v>0</v>
      </c>
      <c r="AN30" s="15">
        <f t="shared" si="12"/>
        <v>0</v>
      </c>
      <c r="AO30" s="23">
        <f t="shared" si="13"/>
        <v>4</v>
      </c>
      <c r="AP30" s="23">
        <f t="shared" si="14"/>
        <v>576</v>
      </c>
      <c r="AQ30" s="20"/>
    </row>
    <row r="31" spans="1:44" s="37" customFormat="1" ht="147" x14ac:dyDescent="0.35">
      <c r="A31" s="17">
        <v>10</v>
      </c>
      <c r="B31" s="18" t="s">
        <v>45</v>
      </c>
      <c r="C31" s="19" t="s">
        <v>42</v>
      </c>
      <c r="D31" s="20">
        <v>0</v>
      </c>
      <c r="E31" s="20"/>
      <c r="F31" s="21"/>
      <c r="G31" s="22"/>
      <c r="H31" s="23"/>
      <c r="I31" s="20"/>
      <c r="J31" s="23">
        <f t="shared" si="0"/>
        <v>0</v>
      </c>
      <c r="K31" s="100"/>
      <c r="L31" s="100">
        <f t="shared" si="15"/>
        <v>0</v>
      </c>
      <c r="M31" s="23"/>
      <c r="N31" s="23">
        <f t="shared" si="16"/>
        <v>0</v>
      </c>
      <c r="O31" s="23"/>
      <c r="P31" s="23">
        <f t="shared" si="17"/>
        <v>0</v>
      </c>
      <c r="Q31" s="23"/>
      <c r="R31" s="23">
        <f t="shared" si="1"/>
        <v>0</v>
      </c>
      <c r="S31" s="23"/>
      <c r="T31" s="23">
        <f t="shared" si="2"/>
        <v>0</v>
      </c>
      <c r="U31" s="23"/>
      <c r="V31" s="23">
        <f t="shared" si="3"/>
        <v>0</v>
      </c>
      <c r="W31" s="23"/>
      <c r="X31" s="23">
        <f t="shared" si="4"/>
        <v>0</v>
      </c>
      <c r="Y31" s="23"/>
      <c r="Z31" s="42">
        <f t="shared" si="5"/>
        <v>0</v>
      </c>
      <c r="AA31" s="23"/>
      <c r="AB31" s="23">
        <f t="shared" si="6"/>
        <v>0</v>
      </c>
      <c r="AC31" s="23"/>
      <c r="AD31" s="23">
        <f t="shared" si="7"/>
        <v>0</v>
      </c>
      <c r="AE31" s="23"/>
      <c r="AF31" s="23">
        <f t="shared" si="8"/>
        <v>0</v>
      </c>
      <c r="AG31" s="23"/>
      <c r="AH31" s="23">
        <f t="shared" si="9"/>
        <v>0</v>
      </c>
      <c r="AI31" s="23"/>
      <c r="AJ31" s="23">
        <f t="shared" si="10"/>
        <v>0</v>
      </c>
      <c r="AK31" s="23"/>
      <c r="AL31" s="23">
        <f t="shared" si="11"/>
        <v>0</v>
      </c>
      <c r="AM31" s="24">
        <f t="shared" si="12"/>
        <v>0</v>
      </c>
      <c r="AN31" s="15">
        <f t="shared" si="12"/>
        <v>0</v>
      </c>
      <c r="AO31" s="23">
        <f t="shared" si="13"/>
        <v>0</v>
      </c>
      <c r="AP31" s="23">
        <f t="shared" si="14"/>
        <v>0</v>
      </c>
      <c r="AQ31" s="20"/>
    </row>
    <row r="32" spans="1:44" s="37" customFormat="1" ht="21" x14ac:dyDescent="0.35">
      <c r="A32" s="19"/>
      <c r="B32" s="18"/>
      <c r="C32" s="19"/>
      <c r="D32" s="25">
        <v>0</v>
      </c>
      <c r="E32" s="25"/>
      <c r="F32" s="21"/>
      <c r="G32" s="22"/>
      <c r="H32" s="23"/>
      <c r="I32" s="25">
        <v>75</v>
      </c>
      <c r="J32" s="23">
        <f t="shared" si="0"/>
        <v>0</v>
      </c>
      <c r="K32" s="100"/>
      <c r="L32" s="100">
        <f t="shared" si="15"/>
        <v>0</v>
      </c>
      <c r="M32" s="23"/>
      <c r="N32" s="23">
        <f t="shared" si="16"/>
        <v>0</v>
      </c>
      <c r="O32" s="23"/>
      <c r="P32" s="23">
        <f t="shared" si="17"/>
        <v>0</v>
      </c>
      <c r="Q32" s="23"/>
      <c r="R32" s="23">
        <f t="shared" si="1"/>
        <v>0</v>
      </c>
      <c r="S32" s="23"/>
      <c r="T32" s="23">
        <f t="shared" si="2"/>
        <v>0</v>
      </c>
      <c r="U32" s="23"/>
      <c r="V32" s="23">
        <f t="shared" si="3"/>
        <v>0</v>
      </c>
      <c r="W32" s="23"/>
      <c r="X32" s="23">
        <f t="shared" si="4"/>
        <v>0</v>
      </c>
      <c r="Y32" s="23"/>
      <c r="Z32" s="42">
        <f t="shared" si="5"/>
        <v>0</v>
      </c>
      <c r="AA32" s="23"/>
      <c r="AB32" s="23">
        <f t="shared" si="6"/>
        <v>0</v>
      </c>
      <c r="AC32" s="23"/>
      <c r="AD32" s="23">
        <f t="shared" si="7"/>
        <v>0</v>
      </c>
      <c r="AE32" s="23"/>
      <c r="AF32" s="23">
        <f t="shared" si="8"/>
        <v>0</v>
      </c>
      <c r="AG32" s="23"/>
      <c r="AH32" s="23">
        <f t="shared" si="9"/>
        <v>0</v>
      </c>
      <c r="AI32" s="23"/>
      <c r="AJ32" s="23">
        <f t="shared" si="10"/>
        <v>0</v>
      </c>
      <c r="AK32" s="23"/>
      <c r="AL32" s="23">
        <f t="shared" si="11"/>
        <v>0</v>
      </c>
      <c r="AM32" s="24">
        <f t="shared" si="12"/>
        <v>0</v>
      </c>
      <c r="AN32" s="15">
        <f t="shared" si="12"/>
        <v>0</v>
      </c>
      <c r="AO32" s="23">
        <f t="shared" si="13"/>
        <v>0</v>
      </c>
      <c r="AP32" s="23">
        <f t="shared" si="14"/>
        <v>0</v>
      </c>
      <c r="AQ32" s="20"/>
    </row>
    <row r="33" spans="1:43" s="37" customFormat="1" ht="21" x14ac:dyDescent="0.35">
      <c r="A33" s="19"/>
      <c r="B33" s="18"/>
      <c r="C33" s="19"/>
      <c r="D33" s="25">
        <v>0</v>
      </c>
      <c r="E33" s="25"/>
      <c r="F33" s="21"/>
      <c r="G33" s="22"/>
      <c r="H33" s="23"/>
      <c r="I33" s="25">
        <v>85</v>
      </c>
      <c r="J33" s="23">
        <f t="shared" si="0"/>
        <v>0</v>
      </c>
      <c r="K33" s="100"/>
      <c r="L33" s="100">
        <f t="shared" si="15"/>
        <v>0</v>
      </c>
      <c r="M33" s="23"/>
      <c r="N33" s="23">
        <f t="shared" si="16"/>
        <v>0</v>
      </c>
      <c r="O33" s="23"/>
      <c r="P33" s="23">
        <f t="shared" si="17"/>
        <v>0</v>
      </c>
      <c r="Q33" s="23"/>
      <c r="R33" s="23">
        <f t="shared" si="1"/>
        <v>0</v>
      </c>
      <c r="S33" s="23"/>
      <c r="T33" s="23">
        <f t="shared" si="2"/>
        <v>0</v>
      </c>
      <c r="U33" s="23"/>
      <c r="V33" s="23">
        <f t="shared" si="3"/>
        <v>0</v>
      </c>
      <c r="W33" s="23"/>
      <c r="X33" s="23">
        <f t="shared" si="4"/>
        <v>0</v>
      </c>
      <c r="Y33" s="23"/>
      <c r="Z33" s="42">
        <f t="shared" si="5"/>
        <v>0</v>
      </c>
      <c r="AA33" s="23"/>
      <c r="AB33" s="23">
        <f t="shared" si="6"/>
        <v>0</v>
      </c>
      <c r="AC33" s="23"/>
      <c r="AD33" s="23">
        <f t="shared" si="7"/>
        <v>0</v>
      </c>
      <c r="AE33" s="23"/>
      <c r="AF33" s="23">
        <f t="shared" si="8"/>
        <v>0</v>
      </c>
      <c r="AG33" s="23"/>
      <c r="AH33" s="23">
        <f t="shared" si="9"/>
        <v>0</v>
      </c>
      <c r="AI33" s="23"/>
      <c r="AJ33" s="23">
        <f t="shared" si="10"/>
        <v>0</v>
      </c>
      <c r="AK33" s="23"/>
      <c r="AL33" s="23">
        <f t="shared" si="11"/>
        <v>0</v>
      </c>
      <c r="AM33" s="24">
        <f t="shared" si="12"/>
        <v>0</v>
      </c>
      <c r="AN33" s="15">
        <f t="shared" si="12"/>
        <v>0</v>
      </c>
      <c r="AO33" s="23">
        <f t="shared" si="13"/>
        <v>0</v>
      </c>
      <c r="AP33" s="23">
        <f t="shared" si="14"/>
        <v>0</v>
      </c>
      <c r="AQ33" s="20"/>
    </row>
    <row r="34" spans="1:43" s="37" customFormat="1" ht="21" x14ac:dyDescent="0.35">
      <c r="A34" s="19"/>
      <c r="B34" s="18"/>
      <c r="C34" s="19"/>
      <c r="D34" s="25"/>
      <c r="E34" s="25" t="s">
        <v>38</v>
      </c>
      <c r="F34" s="21">
        <v>6561</v>
      </c>
      <c r="G34" s="22">
        <v>243811</v>
      </c>
      <c r="H34" s="23">
        <v>3</v>
      </c>
      <c r="I34" s="25">
        <v>85</v>
      </c>
      <c r="J34" s="23">
        <f t="shared" si="0"/>
        <v>3</v>
      </c>
      <c r="K34" s="100">
        <v>1</v>
      </c>
      <c r="L34" s="100">
        <f t="shared" si="15"/>
        <v>85</v>
      </c>
      <c r="M34" s="23"/>
      <c r="N34" s="23">
        <f t="shared" si="16"/>
        <v>0</v>
      </c>
      <c r="O34" s="23"/>
      <c r="P34" s="23">
        <f t="shared" si="17"/>
        <v>0</v>
      </c>
      <c r="Q34" s="23"/>
      <c r="R34" s="23">
        <f t="shared" si="1"/>
        <v>0</v>
      </c>
      <c r="S34" s="23"/>
      <c r="T34" s="23">
        <f t="shared" si="2"/>
        <v>0</v>
      </c>
      <c r="U34" s="23"/>
      <c r="V34" s="23"/>
      <c r="W34" s="23"/>
      <c r="X34" s="23">
        <f t="shared" si="4"/>
        <v>0</v>
      </c>
      <c r="Y34" s="23"/>
      <c r="Z34" s="42"/>
      <c r="AA34" s="23"/>
      <c r="AB34" s="23">
        <f t="shared" si="6"/>
        <v>0</v>
      </c>
      <c r="AC34" s="23"/>
      <c r="AD34" s="23">
        <f t="shared" si="7"/>
        <v>0</v>
      </c>
      <c r="AE34" s="23"/>
      <c r="AF34" s="23">
        <f t="shared" si="8"/>
        <v>0</v>
      </c>
      <c r="AG34" s="23"/>
      <c r="AH34" s="23">
        <f t="shared" si="9"/>
        <v>0</v>
      </c>
      <c r="AI34" s="23"/>
      <c r="AJ34" s="23">
        <f t="shared" si="10"/>
        <v>0</v>
      </c>
      <c r="AK34" s="23"/>
      <c r="AL34" s="23">
        <f t="shared" si="11"/>
        <v>0</v>
      </c>
      <c r="AM34" s="24">
        <f t="shared" si="12"/>
        <v>1</v>
      </c>
      <c r="AN34" s="15">
        <f t="shared" si="12"/>
        <v>85</v>
      </c>
      <c r="AO34" s="23">
        <f t="shared" si="13"/>
        <v>2</v>
      </c>
      <c r="AP34" s="23">
        <f t="shared" si="14"/>
        <v>170</v>
      </c>
      <c r="AQ34" s="20"/>
    </row>
    <row r="35" spans="1:43" s="37" customFormat="1" ht="147" x14ac:dyDescent="0.35">
      <c r="A35" s="17">
        <v>11</v>
      </c>
      <c r="B35" s="18" t="s">
        <v>46</v>
      </c>
      <c r="C35" s="19" t="s">
        <v>42</v>
      </c>
      <c r="D35" s="20"/>
      <c r="E35" s="20"/>
      <c r="F35" s="21"/>
      <c r="G35" s="22"/>
      <c r="H35" s="23"/>
      <c r="I35" s="20"/>
      <c r="J35" s="23">
        <f t="shared" si="0"/>
        <v>0</v>
      </c>
      <c r="K35" s="100"/>
      <c r="L35" s="100">
        <f t="shared" si="15"/>
        <v>0</v>
      </c>
      <c r="M35" s="23"/>
      <c r="N35" s="23">
        <f t="shared" si="16"/>
        <v>0</v>
      </c>
      <c r="O35" s="23"/>
      <c r="P35" s="23">
        <f t="shared" si="17"/>
        <v>0</v>
      </c>
      <c r="Q35" s="23"/>
      <c r="R35" s="23">
        <f t="shared" si="1"/>
        <v>0</v>
      </c>
      <c r="S35" s="23"/>
      <c r="T35" s="23">
        <f t="shared" si="2"/>
        <v>0</v>
      </c>
      <c r="U35" s="23"/>
      <c r="V35" s="23">
        <f t="shared" si="3"/>
        <v>0</v>
      </c>
      <c r="W35" s="23"/>
      <c r="X35" s="23">
        <f t="shared" si="4"/>
        <v>0</v>
      </c>
      <c r="Y35" s="23"/>
      <c r="Z35" s="42">
        <f t="shared" si="5"/>
        <v>0</v>
      </c>
      <c r="AA35" s="23"/>
      <c r="AB35" s="23">
        <f t="shared" si="6"/>
        <v>0</v>
      </c>
      <c r="AC35" s="23"/>
      <c r="AD35" s="23">
        <f t="shared" si="7"/>
        <v>0</v>
      </c>
      <c r="AE35" s="23"/>
      <c r="AF35" s="23">
        <f t="shared" si="8"/>
        <v>0</v>
      </c>
      <c r="AG35" s="23"/>
      <c r="AH35" s="23">
        <f t="shared" si="9"/>
        <v>0</v>
      </c>
      <c r="AI35" s="23"/>
      <c r="AJ35" s="23">
        <f t="shared" si="10"/>
        <v>0</v>
      </c>
      <c r="AK35" s="23"/>
      <c r="AL35" s="23">
        <f t="shared" si="11"/>
        <v>0</v>
      </c>
      <c r="AM35" s="24">
        <f t="shared" si="12"/>
        <v>0</v>
      </c>
      <c r="AN35" s="15">
        <f t="shared" si="12"/>
        <v>0</v>
      </c>
      <c r="AO35" s="23">
        <f t="shared" si="13"/>
        <v>0</v>
      </c>
      <c r="AP35" s="23">
        <f t="shared" si="14"/>
        <v>0</v>
      </c>
      <c r="AQ35" s="20"/>
    </row>
    <row r="36" spans="1:43" s="37" customFormat="1" ht="21" x14ac:dyDescent="0.35">
      <c r="A36" s="19"/>
      <c r="B36" s="18"/>
      <c r="C36" s="19"/>
      <c r="D36" s="25">
        <v>0</v>
      </c>
      <c r="E36" s="25"/>
      <c r="F36" s="21"/>
      <c r="G36" s="22"/>
      <c r="H36" s="23"/>
      <c r="I36" s="25">
        <v>75</v>
      </c>
      <c r="J36" s="23">
        <f t="shared" si="0"/>
        <v>0</v>
      </c>
      <c r="K36" s="100"/>
      <c r="L36" s="100">
        <f t="shared" si="15"/>
        <v>0</v>
      </c>
      <c r="M36" s="23"/>
      <c r="N36" s="23">
        <f t="shared" si="16"/>
        <v>0</v>
      </c>
      <c r="O36" s="23"/>
      <c r="P36" s="23">
        <f t="shared" si="17"/>
        <v>0</v>
      </c>
      <c r="Q36" s="23"/>
      <c r="R36" s="23">
        <f t="shared" si="1"/>
        <v>0</v>
      </c>
      <c r="S36" s="23"/>
      <c r="T36" s="23">
        <f t="shared" si="2"/>
        <v>0</v>
      </c>
      <c r="U36" s="23"/>
      <c r="V36" s="23">
        <f t="shared" si="3"/>
        <v>0</v>
      </c>
      <c r="W36" s="23"/>
      <c r="X36" s="23">
        <f t="shared" si="4"/>
        <v>0</v>
      </c>
      <c r="Y36" s="23"/>
      <c r="Z36" s="42">
        <f t="shared" si="5"/>
        <v>0</v>
      </c>
      <c r="AA36" s="23"/>
      <c r="AB36" s="23">
        <f t="shared" si="6"/>
        <v>0</v>
      </c>
      <c r="AC36" s="23"/>
      <c r="AD36" s="23">
        <f t="shared" si="7"/>
        <v>0</v>
      </c>
      <c r="AE36" s="23"/>
      <c r="AF36" s="23">
        <f t="shared" si="8"/>
        <v>0</v>
      </c>
      <c r="AG36" s="23"/>
      <c r="AH36" s="23">
        <f t="shared" si="9"/>
        <v>0</v>
      </c>
      <c r="AI36" s="23"/>
      <c r="AJ36" s="23">
        <f t="shared" si="10"/>
        <v>0</v>
      </c>
      <c r="AK36" s="23"/>
      <c r="AL36" s="23">
        <f t="shared" si="11"/>
        <v>0</v>
      </c>
      <c r="AM36" s="24">
        <f t="shared" si="12"/>
        <v>0</v>
      </c>
      <c r="AN36" s="15">
        <f t="shared" si="12"/>
        <v>0</v>
      </c>
      <c r="AO36" s="23">
        <f t="shared" si="13"/>
        <v>0</v>
      </c>
      <c r="AP36" s="23">
        <f t="shared" si="14"/>
        <v>0</v>
      </c>
      <c r="AQ36" s="20"/>
    </row>
    <row r="37" spans="1:43" s="37" customFormat="1" ht="21" x14ac:dyDescent="0.35">
      <c r="A37" s="19"/>
      <c r="B37" s="18"/>
      <c r="C37" s="19"/>
      <c r="D37" s="25">
        <v>0</v>
      </c>
      <c r="E37" s="25"/>
      <c r="F37" s="21"/>
      <c r="G37" s="22"/>
      <c r="H37" s="23"/>
      <c r="I37" s="25">
        <v>85</v>
      </c>
      <c r="J37" s="23">
        <f t="shared" si="0"/>
        <v>0</v>
      </c>
      <c r="K37" s="100"/>
      <c r="L37" s="100">
        <f t="shared" si="15"/>
        <v>0</v>
      </c>
      <c r="M37" s="23"/>
      <c r="N37" s="23">
        <f t="shared" si="16"/>
        <v>0</v>
      </c>
      <c r="O37" s="23"/>
      <c r="P37" s="23">
        <f t="shared" si="17"/>
        <v>0</v>
      </c>
      <c r="Q37" s="23"/>
      <c r="R37" s="23">
        <f t="shared" si="1"/>
        <v>0</v>
      </c>
      <c r="S37" s="23"/>
      <c r="T37" s="23">
        <f t="shared" si="2"/>
        <v>0</v>
      </c>
      <c r="U37" s="23"/>
      <c r="V37" s="23">
        <f t="shared" si="3"/>
        <v>0</v>
      </c>
      <c r="W37" s="23"/>
      <c r="X37" s="23">
        <f t="shared" si="4"/>
        <v>0</v>
      </c>
      <c r="Y37" s="23"/>
      <c r="Z37" s="42">
        <f t="shared" si="5"/>
        <v>0</v>
      </c>
      <c r="AA37" s="23"/>
      <c r="AB37" s="23">
        <f t="shared" si="6"/>
        <v>0</v>
      </c>
      <c r="AC37" s="23"/>
      <c r="AD37" s="23">
        <f t="shared" si="7"/>
        <v>0</v>
      </c>
      <c r="AE37" s="23"/>
      <c r="AF37" s="23">
        <f t="shared" si="8"/>
        <v>0</v>
      </c>
      <c r="AG37" s="23"/>
      <c r="AH37" s="23">
        <f t="shared" si="9"/>
        <v>0</v>
      </c>
      <c r="AI37" s="23"/>
      <c r="AJ37" s="23">
        <f t="shared" si="10"/>
        <v>0</v>
      </c>
      <c r="AK37" s="23"/>
      <c r="AL37" s="23">
        <f t="shared" si="11"/>
        <v>0</v>
      </c>
      <c r="AM37" s="24">
        <f t="shared" si="12"/>
        <v>0</v>
      </c>
      <c r="AN37" s="15">
        <f t="shared" si="12"/>
        <v>0</v>
      </c>
      <c r="AO37" s="23">
        <f t="shared" si="13"/>
        <v>0</v>
      </c>
      <c r="AP37" s="23">
        <f t="shared" si="14"/>
        <v>0</v>
      </c>
      <c r="AQ37" s="20"/>
    </row>
    <row r="38" spans="1:43" s="37" customFormat="1" ht="21" x14ac:dyDescent="0.35">
      <c r="A38" s="19"/>
      <c r="B38" s="18"/>
      <c r="C38" s="19"/>
      <c r="D38" s="25"/>
      <c r="E38" s="25" t="s">
        <v>38</v>
      </c>
      <c r="F38" s="21">
        <v>6561</v>
      </c>
      <c r="G38" s="22">
        <v>243811</v>
      </c>
      <c r="H38" s="23">
        <v>3</v>
      </c>
      <c r="I38" s="25">
        <v>85</v>
      </c>
      <c r="J38" s="23">
        <f t="shared" si="0"/>
        <v>3</v>
      </c>
      <c r="K38" s="100">
        <v>1</v>
      </c>
      <c r="L38" s="100">
        <f t="shared" si="15"/>
        <v>85</v>
      </c>
      <c r="M38" s="23"/>
      <c r="N38" s="23">
        <f t="shared" si="16"/>
        <v>0</v>
      </c>
      <c r="O38" s="23"/>
      <c r="P38" s="23">
        <f t="shared" si="17"/>
        <v>0</v>
      </c>
      <c r="Q38" s="23"/>
      <c r="R38" s="23">
        <f t="shared" si="1"/>
        <v>0</v>
      </c>
      <c r="S38" s="23"/>
      <c r="T38" s="23">
        <f t="shared" si="2"/>
        <v>0</v>
      </c>
      <c r="U38" s="23"/>
      <c r="V38" s="23">
        <f t="shared" si="3"/>
        <v>0</v>
      </c>
      <c r="W38" s="23"/>
      <c r="X38" s="23">
        <f t="shared" si="4"/>
        <v>0</v>
      </c>
      <c r="Y38" s="23"/>
      <c r="Z38" s="42">
        <f t="shared" si="5"/>
        <v>0</v>
      </c>
      <c r="AA38" s="23"/>
      <c r="AB38" s="23">
        <f t="shared" si="6"/>
        <v>0</v>
      </c>
      <c r="AC38" s="23"/>
      <c r="AD38" s="23">
        <f t="shared" si="7"/>
        <v>0</v>
      </c>
      <c r="AE38" s="23"/>
      <c r="AF38" s="23">
        <f t="shared" si="8"/>
        <v>0</v>
      </c>
      <c r="AG38" s="23"/>
      <c r="AH38" s="23">
        <f t="shared" si="9"/>
        <v>0</v>
      </c>
      <c r="AI38" s="23"/>
      <c r="AJ38" s="23">
        <f t="shared" si="10"/>
        <v>0</v>
      </c>
      <c r="AK38" s="23"/>
      <c r="AL38" s="23">
        <f t="shared" si="11"/>
        <v>0</v>
      </c>
      <c r="AM38" s="24">
        <f t="shared" si="12"/>
        <v>1</v>
      </c>
      <c r="AN38" s="15">
        <f t="shared" si="12"/>
        <v>85</v>
      </c>
      <c r="AO38" s="23">
        <f t="shared" si="13"/>
        <v>2</v>
      </c>
      <c r="AP38" s="23">
        <f t="shared" si="14"/>
        <v>170</v>
      </c>
      <c r="AQ38" s="20"/>
    </row>
    <row r="39" spans="1:43" s="37" customFormat="1" ht="126" x14ac:dyDescent="0.35">
      <c r="A39" s="17">
        <v>12</v>
      </c>
      <c r="B39" s="18" t="s">
        <v>47</v>
      </c>
      <c r="C39" s="19" t="s">
        <v>42</v>
      </c>
      <c r="D39" s="20"/>
      <c r="E39" s="20"/>
      <c r="F39" s="21"/>
      <c r="G39" s="22"/>
      <c r="H39" s="23"/>
      <c r="I39" s="20"/>
      <c r="J39" s="23">
        <f t="shared" si="0"/>
        <v>0</v>
      </c>
      <c r="K39" s="100"/>
      <c r="L39" s="100">
        <f t="shared" si="15"/>
        <v>0</v>
      </c>
      <c r="M39" s="23"/>
      <c r="N39" s="23">
        <f t="shared" si="16"/>
        <v>0</v>
      </c>
      <c r="O39" s="23"/>
      <c r="P39" s="23">
        <f t="shared" si="17"/>
        <v>0</v>
      </c>
      <c r="Q39" s="23"/>
      <c r="R39" s="23">
        <f t="shared" si="1"/>
        <v>0</v>
      </c>
      <c r="S39" s="23"/>
      <c r="T39" s="23">
        <f t="shared" si="2"/>
        <v>0</v>
      </c>
      <c r="U39" s="23"/>
      <c r="V39" s="23">
        <f t="shared" si="3"/>
        <v>0</v>
      </c>
      <c r="W39" s="23"/>
      <c r="X39" s="23">
        <f t="shared" si="4"/>
        <v>0</v>
      </c>
      <c r="Y39" s="23"/>
      <c r="Z39" s="42">
        <f t="shared" si="5"/>
        <v>0</v>
      </c>
      <c r="AA39" s="23"/>
      <c r="AB39" s="23">
        <f t="shared" si="6"/>
        <v>0</v>
      </c>
      <c r="AC39" s="23"/>
      <c r="AD39" s="23">
        <f t="shared" si="7"/>
        <v>0</v>
      </c>
      <c r="AE39" s="23"/>
      <c r="AF39" s="23">
        <f t="shared" si="8"/>
        <v>0</v>
      </c>
      <c r="AG39" s="23"/>
      <c r="AH39" s="23">
        <f t="shared" si="9"/>
        <v>0</v>
      </c>
      <c r="AI39" s="23"/>
      <c r="AJ39" s="23">
        <f t="shared" si="10"/>
        <v>0</v>
      </c>
      <c r="AK39" s="23"/>
      <c r="AL39" s="23">
        <f t="shared" si="11"/>
        <v>0</v>
      </c>
      <c r="AM39" s="24">
        <f t="shared" si="12"/>
        <v>0</v>
      </c>
      <c r="AN39" s="15">
        <f t="shared" si="12"/>
        <v>0</v>
      </c>
      <c r="AO39" s="23">
        <f t="shared" si="13"/>
        <v>0</v>
      </c>
      <c r="AP39" s="23">
        <f t="shared" si="14"/>
        <v>0</v>
      </c>
      <c r="AQ39" s="20"/>
    </row>
    <row r="40" spans="1:43" s="37" customFormat="1" ht="21" x14ac:dyDescent="0.35">
      <c r="A40" s="19"/>
      <c r="B40" s="18"/>
      <c r="C40" s="19"/>
      <c r="D40" s="25">
        <v>0</v>
      </c>
      <c r="E40" s="25"/>
      <c r="F40" s="21"/>
      <c r="G40" s="22"/>
      <c r="H40" s="23"/>
      <c r="I40" s="25">
        <v>75</v>
      </c>
      <c r="J40" s="23">
        <f t="shared" si="0"/>
        <v>0</v>
      </c>
      <c r="K40" s="100"/>
      <c r="L40" s="100">
        <f t="shared" si="15"/>
        <v>0</v>
      </c>
      <c r="M40" s="23"/>
      <c r="N40" s="23">
        <f t="shared" si="16"/>
        <v>0</v>
      </c>
      <c r="O40" s="23"/>
      <c r="P40" s="23">
        <f t="shared" si="17"/>
        <v>0</v>
      </c>
      <c r="Q40" s="23"/>
      <c r="R40" s="23">
        <f t="shared" si="1"/>
        <v>0</v>
      </c>
      <c r="S40" s="23"/>
      <c r="T40" s="23">
        <f t="shared" si="2"/>
        <v>0</v>
      </c>
      <c r="U40" s="23"/>
      <c r="V40" s="23">
        <f t="shared" si="3"/>
        <v>0</v>
      </c>
      <c r="W40" s="23"/>
      <c r="X40" s="23">
        <f t="shared" si="4"/>
        <v>0</v>
      </c>
      <c r="Y40" s="23"/>
      <c r="Z40" s="42">
        <f t="shared" si="5"/>
        <v>0</v>
      </c>
      <c r="AA40" s="23"/>
      <c r="AB40" s="23">
        <f t="shared" si="6"/>
        <v>0</v>
      </c>
      <c r="AC40" s="23"/>
      <c r="AD40" s="23">
        <f t="shared" si="7"/>
        <v>0</v>
      </c>
      <c r="AE40" s="23"/>
      <c r="AF40" s="23">
        <f t="shared" si="8"/>
        <v>0</v>
      </c>
      <c r="AG40" s="23"/>
      <c r="AH40" s="23">
        <f t="shared" si="9"/>
        <v>0</v>
      </c>
      <c r="AI40" s="23"/>
      <c r="AJ40" s="23">
        <f t="shared" si="10"/>
        <v>0</v>
      </c>
      <c r="AK40" s="23"/>
      <c r="AL40" s="23">
        <f t="shared" si="11"/>
        <v>0</v>
      </c>
      <c r="AM40" s="24">
        <f t="shared" si="12"/>
        <v>0</v>
      </c>
      <c r="AN40" s="15">
        <f t="shared" si="12"/>
        <v>0</v>
      </c>
      <c r="AO40" s="23">
        <f t="shared" si="13"/>
        <v>0</v>
      </c>
      <c r="AP40" s="23">
        <f t="shared" si="14"/>
        <v>0</v>
      </c>
      <c r="AQ40" s="20"/>
    </row>
    <row r="41" spans="1:43" s="37" customFormat="1" ht="21" x14ac:dyDescent="0.35">
      <c r="A41" s="19"/>
      <c r="B41" s="18"/>
      <c r="C41" s="19"/>
      <c r="D41" s="25">
        <v>3</v>
      </c>
      <c r="E41" s="25"/>
      <c r="F41" s="21"/>
      <c r="G41" s="22"/>
      <c r="H41" s="23"/>
      <c r="I41" s="25">
        <v>80</v>
      </c>
      <c r="J41" s="23">
        <f t="shared" si="0"/>
        <v>3</v>
      </c>
      <c r="K41" s="100"/>
      <c r="L41" s="100">
        <f t="shared" si="15"/>
        <v>0</v>
      </c>
      <c r="M41" s="23"/>
      <c r="N41" s="23">
        <f t="shared" si="16"/>
        <v>0</v>
      </c>
      <c r="O41" s="23"/>
      <c r="P41" s="23">
        <f t="shared" si="17"/>
        <v>0</v>
      </c>
      <c r="Q41" s="23"/>
      <c r="R41" s="23">
        <f t="shared" si="1"/>
        <v>0</v>
      </c>
      <c r="S41" s="23"/>
      <c r="T41" s="23">
        <f t="shared" si="2"/>
        <v>0</v>
      </c>
      <c r="U41" s="23"/>
      <c r="V41" s="23">
        <f t="shared" si="3"/>
        <v>0</v>
      </c>
      <c r="W41" s="23"/>
      <c r="X41" s="23">
        <f t="shared" si="4"/>
        <v>0</v>
      </c>
      <c r="Y41" s="23"/>
      <c r="Z41" s="42">
        <f t="shared" si="5"/>
        <v>0</v>
      </c>
      <c r="AA41" s="23"/>
      <c r="AB41" s="23">
        <f t="shared" si="6"/>
        <v>0</v>
      </c>
      <c r="AC41" s="23"/>
      <c r="AD41" s="23">
        <f t="shared" si="7"/>
        <v>0</v>
      </c>
      <c r="AE41" s="23"/>
      <c r="AF41" s="23">
        <f t="shared" si="8"/>
        <v>0</v>
      </c>
      <c r="AG41" s="23"/>
      <c r="AH41" s="23">
        <f t="shared" si="9"/>
        <v>0</v>
      </c>
      <c r="AI41" s="23"/>
      <c r="AJ41" s="23">
        <f t="shared" si="10"/>
        <v>0</v>
      </c>
      <c r="AK41" s="23"/>
      <c r="AL41" s="23">
        <f t="shared" si="11"/>
        <v>0</v>
      </c>
      <c r="AM41" s="24">
        <f t="shared" ref="AM41:AN74" si="18">K41+M41+O41+Q41+S41+U41+W41+Y41+AA41+AC41+AE41+AG41+AI41+AK41</f>
        <v>0</v>
      </c>
      <c r="AN41" s="15">
        <f t="shared" si="18"/>
        <v>0</v>
      </c>
      <c r="AO41" s="23">
        <f t="shared" si="13"/>
        <v>3</v>
      </c>
      <c r="AP41" s="23">
        <f t="shared" si="14"/>
        <v>240</v>
      </c>
      <c r="AQ41" s="20"/>
    </row>
    <row r="42" spans="1:43" s="37" customFormat="1" ht="21" x14ac:dyDescent="0.35">
      <c r="A42" s="19"/>
      <c r="B42" s="18"/>
      <c r="C42" s="19"/>
      <c r="D42" s="25">
        <v>0</v>
      </c>
      <c r="E42" s="25"/>
      <c r="F42" s="21"/>
      <c r="G42" s="22"/>
      <c r="H42" s="23"/>
      <c r="I42" s="25">
        <v>85</v>
      </c>
      <c r="J42" s="23">
        <f t="shared" si="0"/>
        <v>0</v>
      </c>
      <c r="K42" s="100"/>
      <c r="L42" s="100">
        <f t="shared" si="15"/>
        <v>0</v>
      </c>
      <c r="M42" s="23"/>
      <c r="N42" s="23">
        <f t="shared" si="16"/>
        <v>0</v>
      </c>
      <c r="O42" s="23"/>
      <c r="P42" s="23">
        <f t="shared" si="17"/>
        <v>0</v>
      </c>
      <c r="Q42" s="23"/>
      <c r="R42" s="23">
        <f t="shared" si="1"/>
        <v>0</v>
      </c>
      <c r="S42" s="23"/>
      <c r="T42" s="23">
        <f t="shared" si="2"/>
        <v>0</v>
      </c>
      <c r="U42" s="23"/>
      <c r="V42" s="23">
        <f t="shared" si="3"/>
        <v>0</v>
      </c>
      <c r="W42" s="23"/>
      <c r="X42" s="23">
        <f t="shared" si="4"/>
        <v>0</v>
      </c>
      <c r="Y42" s="23"/>
      <c r="Z42" s="42">
        <f t="shared" si="5"/>
        <v>0</v>
      </c>
      <c r="AA42" s="23"/>
      <c r="AB42" s="23">
        <f t="shared" si="6"/>
        <v>0</v>
      </c>
      <c r="AC42" s="23"/>
      <c r="AD42" s="23">
        <f t="shared" si="7"/>
        <v>0</v>
      </c>
      <c r="AE42" s="23"/>
      <c r="AF42" s="23">
        <f t="shared" si="8"/>
        <v>0</v>
      </c>
      <c r="AG42" s="23"/>
      <c r="AH42" s="23">
        <f t="shared" si="9"/>
        <v>0</v>
      </c>
      <c r="AI42" s="23"/>
      <c r="AJ42" s="23">
        <f t="shared" si="10"/>
        <v>0</v>
      </c>
      <c r="AK42" s="23"/>
      <c r="AL42" s="23">
        <f t="shared" si="11"/>
        <v>0</v>
      </c>
      <c r="AM42" s="24">
        <f t="shared" si="18"/>
        <v>0</v>
      </c>
      <c r="AN42" s="15">
        <f t="shared" si="18"/>
        <v>0</v>
      </c>
      <c r="AO42" s="23">
        <f t="shared" si="13"/>
        <v>0</v>
      </c>
      <c r="AP42" s="23">
        <f t="shared" si="14"/>
        <v>0</v>
      </c>
      <c r="AQ42" s="20"/>
    </row>
    <row r="43" spans="1:43" s="37" customFormat="1" ht="147" x14ac:dyDescent="0.35">
      <c r="A43" s="17">
        <v>13</v>
      </c>
      <c r="B43" s="18" t="s">
        <v>48</v>
      </c>
      <c r="C43" s="19" t="s">
        <v>42</v>
      </c>
      <c r="D43" s="20"/>
      <c r="E43" s="20"/>
      <c r="F43" s="21"/>
      <c r="G43" s="22"/>
      <c r="H43" s="23"/>
      <c r="I43" s="20"/>
      <c r="J43" s="23">
        <f t="shared" si="0"/>
        <v>0</v>
      </c>
      <c r="K43" s="100"/>
      <c r="L43" s="100">
        <f t="shared" si="15"/>
        <v>0</v>
      </c>
      <c r="M43" s="23"/>
      <c r="N43" s="23">
        <f t="shared" si="16"/>
        <v>0</v>
      </c>
      <c r="O43" s="23"/>
      <c r="P43" s="23">
        <f t="shared" si="17"/>
        <v>0</v>
      </c>
      <c r="Q43" s="23"/>
      <c r="R43" s="23">
        <f t="shared" si="1"/>
        <v>0</v>
      </c>
      <c r="S43" s="23"/>
      <c r="T43" s="23">
        <f t="shared" si="2"/>
        <v>0</v>
      </c>
      <c r="U43" s="23"/>
      <c r="V43" s="23">
        <f t="shared" si="3"/>
        <v>0</v>
      </c>
      <c r="W43" s="23"/>
      <c r="X43" s="23">
        <f t="shared" si="4"/>
        <v>0</v>
      </c>
      <c r="Y43" s="23"/>
      <c r="Z43" s="42">
        <f t="shared" si="5"/>
        <v>0</v>
      </c>
      <c r="AA43" s="23"/>
      <c r="AB43" s="23">
        <f t="shared" si="6"/>
        <v>0</v>
      </c>
      <c r="AC43" s="23"/>
      <c r="AD43" s="23">
        <f t="shared" si="7"/>
        <v>0</v>
      </c>
      <c r="AE43" s="23"/>
      <c r="AF43" s="23">
        <f t="shared" si="8"/>
        <v>0</v>
      </c>
      <c r="AG43" s="23"/>
      <c r="AH43" s="23">
        <f t="shared" si="9"/>
        <v>0</v>
      </c>
      <c r="AI43" s="23"/>
      <c r="AJ43" s="23">
        <f t="shared" si="10"/>
        <v>0</v>
      </c>
      <c r="AK43" s="23"/>
      <c r="AL43" s="23">
        <f t="shared" si="11"/>
        <v>0</v>
      </c>
      <c r="AM43" s="24">
        <f t="shared" si="18"/>
        <v>0</v>
      </c>
      <c r="AN43" s="15">
        <f t="shared" si="18"/>
        <v>0</v>
      </c>
      <c r="AO43" s="23">
        <f t="shared" si="13"/>
        <v>0</v>
      </c>
      <c r="AP43" s="23">
        <f t="shared" si="14"/>
        <v>0</v>
      </c>
      <c r="AQ43" s="20"/>
    </row>
    <row r="44" spans="1:43" s="37" customFormat="1" ht="21" x14ac:dyDescent="0.35">
      <c r="A44" s="19"/>
      <c r="B44" s="18"/>
      <c r="C44" s="19"/>
      <c r="D44" s="25">
        <v>2</v>
      </c>
      <c r="E44" s="25"/>
      <c r="F44" s="21"/>
      <c r="G44" s="22"/>
      <c r="H44" s="23"/>
      <c r="I44" s="25">
        <v>75</v>
      </c>
      <c r="J44" s="23">
        <f t="shared" si="0"/>
        <v>2</v>
      </c>
      <c r="K44" s="100">
        <v>1</v>
      </c>
      <c r="L44" s="100">
        <f t="shared" si="15"/>
        <v>75</v>
      </c>
      <c r="M44" s="23"/>
      <c r="N44" s="23">
        <f t="shared" si="16"/>
        <v>0</v>
      </c>
      <c r="O44" s="23"/>
      <c r="P44" s="23">
        <f t="shared" si="17"/>
        <v>0</v>
      </c>
      <c r="Q44" s="23"/>
      <c r="R44" s="23">
        <f t="shared" si="1"/>
        <v>0</v>
      </c>
      <c r="S44" s="23"/>
      <c r="T44" s="23">
        <f t="shared" si="2"/>
        <v>0</v>
      </c>
      <c r="U44" s="23"/>
      <c r="V44" s="23">
        <f t="shared" si="3"/>
        <v>0</v>
      </c>
      <c r="W44" s="23"/>
      <c r="X44" s="23">
        <f t="shared" si="4"/>
        <v>0</v>
      </c>
      <c r="Y44" s="23"/>
      <c r="Z44" s="42">
        <f t="shared" si="5"/>
        <v>0</v>
      </c>
      <c r="AA44" s="23"/>
      <c r="AB44" s="23">
        <f t="shared" si="6"/>
        <v>0</v>
      </c>
      <c r="AC44" s="23"/>
      <c r="AD44" s="23">
        <f t="shared" si="7"/>
        <v>0</v>
      </c>
      <c r="AE44" s="23"/>
      <c r="AF44" s="23">
        <f t="shared" si="8"/>
        <v>0</v>
      </c>
      <c r="AG44" s="23"/>
      <c r="AH44" s="23">
        <f t="shared" si="9"/>
        <v>0</v>
      </c>
      <c r="AI44" s="23"/>
      <c r="AJ44" s="23">
        <f t="shared" si="10"/>
        <v>0</v>
      </c>
      <c r="AK44" s="23"/>
      <c r="AL44" s="23">
        <f t="shared" si="11"/>
        <v>0</v>
      </c>
      <c r="AM44" s="24">
        <f t="shared" si="18"/>
        <v>1</v>
      </c>
      <c r="AN44" s="15">
        <f t="shared" si="18"/>
        <v>75</v>
      </c>
      <c r="AO44" s="23">
        <f t="shared" si="13"/>
        <v>1</v>
      </c>
      <c r="AP44" s="23">
        <f t="shared" si="14"/>
        <v>75</v>
      </c>
      <c r="AQ44" s="20"/>
    </row>
    <row r="45" spans="1:43" s="37" customFormat="1" ht="21" x14ac:dyDescent="0.35">
      <c r="A45" s="19"/>
      <c r="B45" s="18"/>
      <c r="C45" s="19"/>
      <c r="D45" s="25">
        <v>1</v>
      </c>
      <c r="E45" s="25"/>
      <c r="F45" s="21"/>
      <c r="G45" s="22"/>
      <c r="H45" s="23"/>
      <c r="I45" s="25">
        <v>85</v>
      </c>
      <c r="J45" s="23">
        <f t="shared" si="0"/>
        <v>1</v>
      </c>
      <c r="K45" s="100"/>
      <c r="L45" s="100">
        <f t="shared" si="15"/>
        <v>0</v>
      </c>
      <c r="M45" s="23"/>
      <c r="N45" s="23">
        <f t="shared" si="16"/>
        <v>0</v>
      </c>
      <c r="O45" s="23"/>
      <c r="P45" s="23">
        <f t="shared" si="17"/>
        <v>0</v>
      </c>
      <c r="Q45" s="23"/>
      <c r="R45" s="23">
        <f t="shared" si="1"/>
        <v>0</v>
      </c>
      <c r="S45" s="23"/>
      <c r="T45" s="23">
        <f t="shared" si="2"/>
        <v>0</v>
      </c>
      <c r="U45" s="23"/>
      <c r="V45" s="23">
        <f t="shared" si="3"/>
        <v>0</v>
      </c>
      <c r="W45" s="23"/>
      <c r="X45" s="23">
        <f t="shared" si="4"/>
        <v>0</v>
      </c>
      <c r="Y45" s="23"/>
      <c r="Z45" s="42">
        <f t="shared" si="5"/>
        <v>0</v>
      </c>
      <c r="AA45" s="23"/>
      <c r="AB45" s="23">
        <f t="shared" si="6"/>
        <v>0</v>
      </c>
      <c r="AC45" s="23"/>
      <c r="AD45" s="23">
        <f t="shared" si="7"/>
        <v>0</v>
      </c>
      <c r="AE45" s="23"/>
      <c r="AF45" s="23">
        <f t="shared" si="8"/>
        <v>0</v>
      </c>
      <c r="AG45" s="23"/>
      <c r="AH45" s="23">
        <f t="shared" si="9"/>
        <v>0</v>
      </c>
      <c r="AI45" s="23"/>
      <c r="AJ45" s="23">
        <f t="shared" si="10"/>
        <v>0</v>
      </c>
      <c r="AK45" s="23"/>
      <c r="AL45" s="23">
        <f t="shared" si="11"/>
        <v>0</v>
      </c>
      <c r="AM45" s="24">
        <f t="shared" si="18"/>
        <v>0</v>
      </c>
      <c r="AN45" s="15">
        <f t="shared" si="18"/>
        <v>0</v>
      </c>
      <c r="AO45" s="23">
        <f t="shared" si="13"/>
        <v>1</v>
      </c>
      <c r="AP45" s="23">
        <f t="shared" si="14"/>
        <v>85</v>
      </c>
      <c r="AQ45" s="20"/>
    </row>
    <row r="46" spans="1:43" s="37" customFormat="1" ht="21" x14ac:dyDescent="0.35">
      <c r="A46" s="19"/>
      <c r="B46" s="18"/>
      <c r="C46" s="19"/>
      <c r="D46" s="25">
        <v>0</v>
      </c>
      <c r="E46" s="25" t="s">
        <v>304</v>
      </c>
      <c r="F46" s="21"/>
      <c r="G46" s="22">
        <v>243811</v>
      </c>
      <c r="H46" s="23">
        <v>2</v>
      </c>
      <c r="I46" s="25">
        <v>85</v>
      </c>
      <c r="J46" s="23">
        <f t="shared" si="0"/>
        <v>2</v>
      </c>
      <c r="K46" s="100"/>
      <c r="L46" s="100">
        <f t="shared" si="15"/>
        <v>0</v>
      </c>
      <c r="M46" s="23"/>
      <c r="N46" s="23">
        <f t="shared" si="16"/>
        <v>0</v>
      </c>
      <c r="O46" s="23"/>
      <c r="P46" s="23">
        <f t="shared" si="17"/>
        <v>0</v>
      </c>
      <c r="Q46" s="23"/>
      <c r="R46" s="23">
        <f t="shared" si="1"/>
        <v>0</v>
      </c>
      <c r="S46" s="23"/>
      <c r="T46" s="23">
        <f t="shared" si="2"/>
        <v>0</v>
      </c>
      <c r="U46" s="23"/>
      <c r="V46" s="23">
        <f t="shared" si="3"/>
        <v>0</v>
      </c>
      <c r="W46" s="23"/>
      <c r="X46" s="23">
        <f t="shared" si="4"/>
        <v>0</v>
      </c>
      <c r="Y46" s="23"/>
      <c r="Z46" s="42">
        <f t="shared" si="5"/>
        <v>0</v>
      </c>
      <c r="AA46" s="23"/>
      <c r="AB46" s="23">
        <f t="shared" si="6"/>
        <v>0</v>
      </c>
      <c r="AC46" s="23"/>
      <c r="AD46" s="23">
        <f t="shared" si="7"/>
        <v>0</v>
      </c>
      <c r="AE46" s="23"/>
      <c r="AF46" s="23">
        <f t="shared" si="8"/>
        <v>0</v>
      </c>
      <c r="AG46" s="23"/>
      <c r="AH46" s="23">
        <f t="shared" si="9"/>
        <v>0</v>
      </c>
      <c r="AI46" s="23"/>
      <c r="AJ46" s="23">
        <f t="shared" si="10"/>
        <v>0</v>
      </c>
      <c r="AK46" s="23"/>
      <c r="AL46" s="23">
        <f t="shared" si="11"/>
        <v>0</v>
      </c>
      <c r="AM46" s="24">
        <f t="shared" si="18"/>
        <v>0</v>
      </c>
      <c r="AN46" s="15">
        <f t="shared" si="18"/>
        <v>0</v>
      </c>
      <c r="AO46" s="23">
        <f t="shared" si="13"/>
        <v>2</v>
      </c>
      <c r="AP46" s="23">
        <f t="shared" si="14"/>
        <v>170</v>
      </c>
      <c r="AQ46" s="20"/>
    </row>
    <row r="47" spans="1:43" s="37" customFormat="1" ht="84" x14ac:dyDescent="0.35">
      <c r="A47" s="17">
        <v>15</v>
      </c>
      <c r="B47" s="18" t="s">
        <v>49</v>
      </c>
      <c r="C47" s="19" t="s">
        <v>50</v>
      </c>
      <c r="D47" s="20"/>
      <c r="E47" s="20"/>
      <c r="F47" s="21"/>
      <c r="G47" s="22"/>
      <c r="H47" s="23"/>
      <c r="I47" s="20"/>
      <c r="J47" s="23">
        <f t="shared" si="0"/>
        <v>0</v>
      </c>
      <c r="K47" s="100"/>
      <c r="L47" s="100">
        <f t="shared" si="15"/>
        <v>0</v>
      </c>
      <c r="M47" s="23"/>
      <c r="N47" s="23">
        <f t="shared" si="16"/>
        <v>0</v>
      </c>
      <c r="O47" s="23"/>
      <c r="P47" s="23">
        <f t="shared" si="17"/>
        <v>0</v>
      </c>
      <c r="Q47" s="23"/>
      <c r="R47" s="23">
        <f t="shared" si="1"/>
        <v>0</v>
      </c>
      <c r="S47" s="23"/>
      <c r="T47" s="23">
        <f t="shared" si="2"/>
        <v>0</v>
      </c>
      <c r="U47" s="23"/>
      <c r="V47" s="23">
        <f t="shared" si="3"/>
        <v>0</v>
      </c>
      <c r="W47" s="23"/>
      <c r="X47" s="23">
        <f t="shared" si="4"/>
        <v>0</v>
      </c>
      <c r="Y47" s="23"/>
      <c r="Z47" s="42">
        <f t="shared" si="5"/>
        <v>0</v>
      </c>
      <c r="AA47" s="23"/>
      <c r="AB47" s="23">
        <f t="shared" si="6"/>
        <v>0</v>
      </c>
      <c r="AC47" s="23"/>
      <c r="AD47" s="23">
        <f t="shared" si="7"/>
        <v>0</v>
      </c>
      <c r="AE47" s="23"/>
      <c r="AF47" s="23">
        <f t="shared" si="8"/>
        <v>0</v>
      </c>
      <c r="AG47" s="23"/>
      <c r="AH47" s="23">
        <f t="shared" si="9"/>
        <v>0</v>
      </c>
      <c r="AI47" s="23"/>
      <c r="AJ47" s="23">
        <f t="shared" si="10"/>
        <v>0</v>
      </c>
      <c r="AK47" s="23"/>
      <c r="AL47" s="23">
        <f t="shared" si="11"/>
        <v>0</v>
      </c>
      <c r="AM47" s="24">
        <f t="shared" si="18"/>
        <v>0</v>
      </c>
      <c r="AN47" s="15">
        <f t="shared" si="18"/>
        <v>0</v>
      </c>
      <c r="AO47" s="23">
        <f t="shared" si="13"/>
        <v>0</v>
      </c>
      <c r="AP47" s="23">
        <f t="shared" si="14"/>
        <v>0</v>
      </c>
      <c r="AQ47" s="20"/>
    </row>
    <row r="48" spans="1:43" s="37" customFormat="1" ht="21" x14ac:dyDescent="0.35">
      <c r="A48" s="19"/>
      <c r="B48" s="18"/>
      <c r="C48" s="19"/>
      <c r="D48" s="25"/>
      <c r="E48" s="25"/>
      <c r="F48" s="21"/>
      <c r="G48" s="22"/>
      <c r="H48" s="23"/>
      <c r="I48" s="25">
        <v>55</v>
      </c>
      <c r="J48" s="23">
        <f t="shared" si="0"/>
        <v>0</v>
      </c>
      <c r="K48" s="100"/>
      <c r="L48" s="100">
        <f t="shared" si="15"/>
        <v>0</v>
      </c>
      <c r="M48" s="23"/>
      <c r="N48" s="23">
        <f t="shared" si="16"/>
        <v>0</v>
      </c>
      <c r="O48" s="23"/>
      <c r="P48" s="23">
        <f t="shared" si="17"/>
        <v>0</v>
      </c>
      <c r="Q48" s="23"/>
      <c r="R48" s="23">
        <f t="shared" si="1"/>
        <v>0</v>
      </c>
      <c r="S48" s="23"/>
      <c r="T48" s="23">
        <f t="shared" si="2"/>
        <v>0</v>
      </c>
      <c r="U48" s="23"/>
      <c r="V48" s="23">
        <f t="shared" si="3"/>
        <v>0</v>
      </c>
      <c r="W48" s="23"/>
      <c r="X48" s="23">
        <f t="shared" si="4"/>
        <v>0</v>
      </c>
      <c r="Y48" s="23"/>
      <c r="Z48" s="42">
        <f t="shared" si="5"/>
        <v>0</v>
      </c>
      <c r="AA48" s="23"/>
      <c r="AB48" s="23">
        <f t="shared" si="6"/>
        <v>0</v>
      </c>
      <c r="AC48" s="23"/>
      <c r="AD48" s="23">
        <f t="shared" si="7"/>
        <v>0</v>
      </c>
      <c r="AE48" s="23"/>
      <c r="AF48" s="23">
        <f t="shared" si="8"/>
        <v>0</v>
      </c>
      <c r="AG48" s="23"/>
      <c r="AH48" s="23">
        <f t="shared" si="9"/>
        <v>0</v>
      </c>
      <c r="AI48" s="23"/>
      <c r="AJ48" s="23">
        <f t="shared" si="10"/>
        <v>0</v>
      </c>
      <c r="AK48" s="23"/>
      <c r="AL48" s="23">
        <f t="shared" si="11"/>
        <v>0</v>
      </c>
      <c r="AM48" s="24">
        <f t="shared" si="18"/>
        <v>0</v>
      </c>
      <c r="AN48" s="15">
        <f t="shared" si="18"/>
        <v>0</v>
      </c>
      <c r="AO48" s="23">
        <f t="shared" si="13"/>
        <v>0</v>
      </c>
      <c r="AP48" s="23">
        <f t="shared" si="14"/>
        <v>0</v>
      </c>
      <c r="AQ48" s="20"/>
    </row>
    <row r="49" spans="1:43" s="37" customFormat="1" ht="21" x14ac:dyDescent="0.35">
      <c r="A49" s="19"/>
      <c r="B49" s="18"/>
      <c r="C49" s="19"/>
      <c r="D49" s="25">
        <v>5</v>
      </c>
      <c r="E49" s="25"/>
      <c r="F49" s="21"/>
      <c r="G49" s="22"/>
      <c r="H49" s="23"/>
      <c r="I49" s="25">
        <v>55</v>
      </c>
      <c r="J49" s="23">
        <f t="shared" si="0"/>
        <v>5</v>
      </c>
      <c r="K49" s="100">
        <v>3</v>
      </c>
      <c r="L49" s="100">
        <f t="shared" si="15"/>
        <v>165</v>
      </c>
      <c r="M49" s="23"/>
      <c r="N49" s="23">
        <f t="shared" si="16"/>
        <v>0</v>
      </c>
      <c r="O49" s="23"/>
      <c r="P49" s="23">
        <f t="shared" si="17"/>
        <v>0</v>
      </c>
      <c r="Q49" s="23"/>
      <c r="R49" s="23">
        <f t="shared" si="1"/>
        <v>0</v>
      </c>
      <c r="S49" s="23"/>
      <c r="T49" s="23">
        <f t="shared" si="2"/>
        <v>0</v>
      </c>
      <c r="U49" s="23"/>
      <c r="V49" s="23">
        <f t="shared" si="3"/>
        <v>0</v>
      </c>
      <c r="W49" s="23"/>
      <c r="X49" s="23">
        <f t="shared" si="4"/>
        <v>0</v>
      </c>
      <c r="Y49" s="23"/>
      <c r="Z49" s="42">
        <f t="shared" si="5"/>
        <v>0</v>
      </c>
      <c r="AA49" s="23"/>
      <c r="AB49" s="23">
        <f t="shared" si="6"/>
        <v>0</v>
      </c>
      <c r="AC49" s="23"/>
      <c r="AD49" s="23">
        <f t="shared" si="7"/>
        <v>0</v>
      </c>
      <c r="AE49" s="23"/>
      <c r="AF49" s="23">
        <f t="shared" si="8"/>
        <v>0</v>
      </c>
      <c r="AG49" s="23">
        <v>2</v>
      </c>
      <c r="AH49" s="23">
        <f t="shared" si="9"/>
        <v>110</v>
      </c>
      <c r="AI49" s="23"/>
      <c r="AJ49" s="23">
        <f t="shared" si="10"/>
        <v>0</v>
      </c>
      <c r="AK49" s="23"/>
      <c r="AL49" s="23">
        <f t="shared" si="11"/>
        <v>0</v>
      </c>
      <c r="AM49" s="24">
        <f t="shared" si="18"/>
        <v>5</v>
      </c>
      <c r="AN49" s="15">
        <f t="shared" si="18"/>
        <v>275</v>
      </c>
      <c r="AO49" s="23">
        <f t="shared" si="13"/>
        <v>0</v>
      </c>
      <c r="AP49" s="23">
        <f t="shared" si="14"/>
        <v>0</v>
      </c>
      <c r="AQ49" s="20"/>
    </row>
    <row r="50" spans="1:43" s="37" customFormat="1" ht="21" x14ac:dyDescent="0.35">
      <c r="A50" s="19"/>
      <c r="B50" s="18"/>
      <c r="C50" s="19"/>
      <c r="D50" s="25"/>
      <c r="E50" s="25" t="s">
        <v>38</v>
      </c>
      <c r="F50" s="21">
        <v>6561</v>
      </c>
      <c r="G50" s="22">
        <v>243811</v>
      </c>
      <c r="H50" s="23">
        <v>12</v>
      </c>
      <c r="I50" s="25">
        <v>55</v>
      </c>
      <c r="J50" s="23">
        <f t="shared" si="0"/>
        <v>12</v>
      </c>
      <c r="K50" s="100"/>
      <c r="L50" s="100">
        <f t="shared" si="15"/>
        <v>0</v>
      </c>
      <c r="M50" s="23">
        <v>6</v>
      </c>
      <c r="N50" s="23">
        <f t="shared" si="16"/>
        <v>330</v>
      </c>
      <c r="O50" s="23">
        <f>1+1</f>
        <v>2</v>
      </c>
      <c r="P50" s="23">
        <f t="shared" si="17"/>
        <v>110</v>
      </c>
      <c r="Q50" s="23"/>
      <c r="R50" s="23">
        <f t="shared" si="1"/>
        <v>0</v>
      </c>
      <c r="S50" s="23"/>
      <c r="T50" s="23">
        <f t="shared" si="2"/>
        <v>0</v>
      </c>
      <c r="U50" s="23"/>
      <c r="V50" s="23">
        <f t="shared" si="3"/>
        <v>0</v>
      </c>
      <c r="W50" s="23"/>
      <c r="X50" s="23">
        <f t="shared" si="4"/>
        <v>0</v>
      </c>
      <c r="Y50" s="23"/>
      <c r="Z50" s="42">
        <f t="shared" si="5"/>
        <v>0</v>
      </c>
      <c r="AA50" s="23">
        <v>4</v>
      </c>
      <c r="AB50" s="23">
        <f t="shared" si="6"/>
        <v>220</v>
      </c>
      <c r="AC50" s="23"/>
      <c r="AD50" s="23">
        <f t="shared" si="7"/>
        <v>0</v>
      </c>
      <c r="AE50" s="23"/>
      <c r="AF50" s="23">
        <f t="shared" si="8"/>
        <v>0</v>
      </c>
      <c r="AG50" s="23"/>
      <c r="AH50" s="23">
        <f t="shared" si="9"/>
        <v>0</v>
      </c>
      <c r="AI50" s="23"/>
      <c r="AJ50" s="23">
        <f t="shared" si="10"/>
        <v>0</v>
      </c>
      <c r="AK50" s="23"/>
      <c r="AL50" s="23">
        <f t="shared" si="11"/>
        <v>0</v>
      </c>
      <c r="AM50" s="24">
        <f t="shared" si="18"/>
        <v>12</v>
      </c>
      <c r="AN50" s="15">
        <f t="shared" si="18"/>
        <v>660</v>
      </c>
      <c r="AO50" s="23">
        <f t="shared" si="13"/>
        <v>0</v>
      </c>
      <c r="AP50" s="23">
        <f t="shared" si="14"/>
        <v>0</v>
      </c>
      <c r="AQ50" s="20"/>
    </row>
    <row r="51" spans="1:43" s="37" customFormat="1" ht="63" x14ac:dyDescent="0.35">
      <c r="A51" s="17">
        <v>16</v>
      </c>
      <c r="B51" s="18" t="s">
        <v>51</v>
      </c>
      <c r="C51" s="19" t="s">
        <v>52</v>
      </c>
      <c r="D51" s="20"/>
      <c r="E51" s="20"/>
      <c r="F51" s="21"/>
      <c r="G51" s="22"/>
      <c r="H51" s="23"/>
      <c r="I51" s="20"/>
      <c r="J51" s="23">
        <f t="shared" si="0"/>
        <v>0</v>
      </c>
      <c r="K51" s="100"/>
      <c r="L51" s="100">
        <f t="shared" si="15"/>
        <v>0</v>
      </c>
      <c r="M51" s="23"/>
      <c r="N51" s="23">
        <f t="shared" si="16"/>
        <v>0</v>
      </c>
      <c r="O51" s="23"/>
      <c r="P51" s="23">
        <f t="shared" si="17"/>
        <v>0</v>
      </c>
      <c r="Q51" s="23"/>
      <c r="R51" s="23">
        <f t="shared" si="1"/>
        <v>0</v>
      </c>
      <c r="S51" s="23"/>
      <c r="T51" s="23">
        <f t="shared" si="2"/>
        <v>0</v>
      </c>
      <c r="U51" s="23"/>
      <c r="V51" s="23">
        <f t="shared" si="3"/>
        <v>0</v>
      </c>
      <c r="W51" s="23"/>
      <c r="X51" s="23">
        <f t="shared" si="4"/>
        <v>0</v>
      </c>
      <c r="Y51" s="23"/>
      <c r="Z51" s="42">
        <f t="shared" si="5"/>
        <v>0</v>
      </c>
      <c r="AA51" s="23"/>
      <c r="AB51" s="23">
        <f t="shared" si="6"/>
        <v>0</v>
      </c>
      <c r="AC51" s="23"/>
      <c r="AD51" s="23">
        <f t="shared" si="7"/>
        <v>0</v>
      </c>
      <c r="AE51" s="23"/>
      <c r="AF51" s="23">
        <f t="shared" si="8"/>
        <v>0</v>
      </c>
      <c r="AG51" s="23"/>
      <c r="AH51" s="23">
        <f t="shared" si="9"/>
        <v>0</v>
      </c>
      <c r="AI51" s="23"/>
      <c r="AJ51" s="23">
        <f t="shared" si="10"/>
        <v>0</v>
      </c>
      <c r="AK51" s="23"/>
      <c r="AL51" s="23">
        <f t="shared" si="11"/>
        <v>0</v>
      </c>
      <c r="AM51" s="24">
        <f t="shared" si="18"/>
        <v>0</v>
      </c>
      <c r="AN51" s="15">
        <f t="shared" si="18"/>
        <v>0</v>
      </c>
      <c r="AO51" s="23">
        <f t="shared" si="13"/>
        <v>0</v>
      </c>
      <c r="AP51" s="23">
        <f t="shared" si="14"/>
        <v>0</v>
      </c>
      <c r="AQ51" s="20"/>
    </row>
    <row r="52" spans="1:43" s="37" customFormat="1" ht="21" x14ac:dyDescent="0.35">
      <c r="A52" s="19"/>
      <c r="B52" s="18"/>
      <c r="C52" s="19"/>
      <c r="D52" s="25">
        <v>12</v>
      </c>
      <c r="E52" s="25"/>
      <c r="F52" s="21"/>
      <c r="G52" s="22"/>
      <c r="H52" s="23"/>
      <c r="I52" s="25">
        <v>10</v>
      </c>
      <c r="J52" s="23">
        <f t="shared" si="0"/>
        <v>12</v>
      </c>
      <c r="K52" s="100"/>
      <c r="L52" s="100">
        <f t="shared" si="15"/>
        <v>0</v>
      </c>
      <c r="M52" s="23"/>
      <c r="N52" s="23">
        <f t="shared" si="16"/>
        <v>0</v>
      </c>
      <c r="O52" s="23"/>
      <c r="P52" s="23">
        <f t="shared" si="17"/>
        <v>0</v>
      </c>
      <c r="Q52" s="23"/>
      <c r="R52" s="23">
        <f t="shared" si="1"/>
        <v>0</v>
      </c>
      <c r="S52" s="23"/>
      <c r="T52" s="23">
        <f t="shared" si="2"/>
        <v>0</v>
      </c>
      <c r="U52" s="23"/>
      <c r="V52" s="23">
        <f t="shared" si="3"/>
        <v>0</v>
      </c>
      <c r="W52" s="23"/>
      <c r="X52" s="23">
        <f t="shared" si="4"/>
        <v>0</v>
      </c>
      <c r="Y52" s="23"/>
      <c r="Z52" s="42">
        <f t="shared" si="5"/>
        <v>0</v>
      </c>
      <c r="AA52" s="23"/>
      <c r="AB52" s="23">
        <f t="shared" si="6"/>
        <v>0</v>
      </c>
      <c r="AC52" s="23">
        <v>3</v>
      </c>
      <c r="AD52" s="23">
        <f t="shared" si="7"/>
        <v>30</v>
      </c>
      <c r="AE52" s="23"/>
      <c r="AF52" s="23">
        <f t="shared" si="8"/>
        <v>0</v>
      </c>
      <c r="AG52" s="23"/>
      <c r="AH52" s="23">
        <f t="shared" si="9"/>
        <v>0</v>
      </c>
      <c r="AI52" s="23"/>
      <c r="AJ52" s="23">
        <f t="shared" si="10"/>
        <v>0</v>
      </c>
      <c r="AK52" s="23"/>
      <c r="AL52" s="23">
        <f t="shared" si="11"/>
        <v>0</v>
      </c>
      <c r="AM52" s="24">
        <f t="shared" si="18"/>
        <v>3</v>
      </c>
      <c r="AN52" s="15">
        <f t="shared" si="18"/>
        <v>30</v>
      </c>
      <c r="AO52" s="23">
        <f t="shared" si="13"/>
        <v>9</v>
      </c>
      <c r="AP52" s="23">
        <f t="shared" si="14"/>
        <v>90</v>
      </c>
      <c r="AQ52" s="20"/>
    </row>
    <row r="53" spans="1:43" s="37" customFormat="1" ht="126" x14ac:dyDescent="0.35">
      <c r="A53" s="17">
        <v>18</v>
      </c>
      <c r="B53" s="18" t="s">
        <v>53</v>
      </c>
      <c r="C53" s="19" t="s">
        <v>40</v>
      </c>
      <c r="D53" s="20"/>
      <c r="E53" s="20"/>
      <c r="F53" s="21"/>
      <c r="G53" s="22"/>
      <c r="H53" s="23"/>
      <c r="I53" s="20"/>
      <c r="J53" s="23">
        <f t="shared" si="0"/>
        <v>0</v>
      </c>
      <c r="K53" s="100"/>
      <c r="L53" s="100">
        <f t="shared" si="15"/>
        <v>0</v>
      </c>
      <c r="M53" s="23"/>
      <c r="N53" s="23">
        <f t="shared" si="16"/>
        <v>0</v>
      </c>
      <c r="O53" s="23"/>
      <c r="P53" s="23">
        <f t="shared" si="17"/>
        <v>0</v>
      </c>
      <c r="Q53" s="23"/>
      <c r="R53" s="23">
        <f t="shared" si="1"/>
        <v>0</v>
      </c>
      <c r="S53" s="23"/>
      <c r="T53" s="23">
        <f t="shared" si="2"/>
        <v>0</v>
      </c>
      <c r="U53" s="23"/>
      <c r="V53" s="23">
        <f t="shared" si="3"/>
        <v>0</v>
      </c>
      <c r="W53" s="23"/>
      <c r="X53" s="23">
        <f t="shared" si="4"/>
        <v>0</v>
      </c>
      <c r="Y53" s="23"/>
      <c r="Z53" s="42">
        <f t="shared" si="5"/>
        <v>0</v>
      </c>
      <c r="AA53" s="23"/>
      <c r="AB53" s="23">
        <f t="shared" si="6"/>
        <v>0</v>
      </c>
      <c r="AC53" s="23"/>
      <c r="AD53" s="23">
        <f t="shared" si="7"/>
        <v>0</v>
      </c>
      <c r="AE53" s="23"/>
      <c r="AF53" s="23">
        <f t="shared" si="8"/>
        <v>0</v>
      </c>
      <c r="AG53" s="23"/>
      <c r="AH53" s="23">
        <f t="shared" si="9"/>
        <v>0</v>
      </c>
      <c r="AI53" s="23"/>
      <c r="AJ53" s="23">
        <f t="shared" si="10"/>
        <v>0</v>
      </c>
      <c r="AK53" s="23"/>
      <c r="AL53" s="23">
        <f t="shared" si="11"/>
        <v>0</v>
      </c>
      <c r="AM53" s="24">
        <f t="shared" si="18"/>
        <v>0</v>
      </c>
      <c r="AN53" s="15">
        <f t="shared" si="18"/>
        <v>0</v>
      </c>
      <c r="AO53" s="23">
        <f t="shared" si="13"/>
        <v>0</v>
      </c>
      <c r="AP53" s="23">
        <f t="shared" si="14"/>
        <v>0</v>
      </c>
      <c r="AQ53" s="20"/>
    </row>
    <row r="54" spans="1:43" s="37" customFormat="1" ht="21" x14ac:dyDescent="0.35">
      <c r="A54" s="19"/>
      <c r="B54" s="18"/>
      <c r="C54" s="19"/>
      <c r="D54" s="25">
        <v>2</v>
      </c>
      <c r="E54" s="25"/>
      <c r="F54" s="21"/>
      <c r="G54" s="22"/>
      <c r="H54" s="23"/>
      <c r="I54" s="25">
        <v>72</v>
      </c>
      <c r="J54" s="23">
        <f t="shared" si="0"/>
        <v>2</v>
      </c>
      <c r="K54" s="100"/>
      <c r="L54" s="100">
        <f t="shared" si="15"/>
        <v>0</v>
      </c>
      <c r="M54" s="23"/>
      <c r="N54" s="23">
        <f t="shared" si="16"/>
        <v>0</v>
      </c>
      <c r="O54" s="23"/>
      <c r="P54" s="23">
        <f t="shared" si="17"/>
        <v>0</v>
      </c>
      <c r="Q54" s="23"/>
      <c r="R54" s="23">
        <f t="shared" si="1"/>
        <v>0</v>
      </c>
      <c r="S54" s="23"/>
      <c r="T54" s="23">
        <f t="shared" si="2"/>
        <v>0</v>
      </c>
      <c r="U54" s="23"/>
      <c r="V54" s="23">
        <f t="shared" si="3"/>
        <v>0</v>
      </c>
      <c r="W54" s="23"/>
      <c r="X54" s="23">
        <f t="shared" si="4"/>
        <v>0</v>
      </c>
      <c r="Y54" s="23"/>
      <c r="Z54" s="42">
        <f t="shared" si="5"/>
        <v>0</v>
      </c>
      <c r="AA54" s="23"/>
      <c r="AB54" s="23">
        <f t="shared" si="6"/>
        <v>0</v>
      </c>
      <c r="AC54" s="23"/>
      <c r="AD54" s="23">
        <f t="shared" si="7"/>
        <v>0</v>
      </c>
      <c r="AE54" s="23"/>
      <c r="AF54" s="23">
        <f t="shared" si="8"/>
        <v>0</v>
      </c>
      <c r="AG54" s="23"/>
      <c r="AH54" s="23">
        <f t="shared" si="9"/>
        <v>0</v>
      </c>
      <c r="AI54" s="23"/>
      <c r="AJ54" s="23">
        <f t="shared" si="10"/>
        <v>0</v>
      </c>
      <c r="AK54" s="23"/>
      <c r="AL54" s="23">
        <f t="shared" si="11"/>
        <v>0</v>
      </c>
      <c r="AM54" s="24">
        <f t="shared" si="18"/>
        <v>0</v>
      </c>
      <c r="AN54" s="15">
        <f t="shared" si="18"/>
        <v>0</v>
      </c>
      <c r="AO54" s="23">
        <f t="shared" si="13"/>
        <v>2</v>
      </c>
      <c r="AP54" s="23">
        <f t="shared" si="14"/>
        <v>144</v>
      </c>
      <c r="AQ54" s="20"/>
    </row>
    <row r="55" spans="1:43" s="37" customFormat="1" ht="21" x14ac:dyDescent="0.35">
      <c r="A55" s="19"/>
      <c r="B55" s="18"/>
      <c r="C55" s="19"/>
      <c r="D55" s="25">
        <v>30</v>
      </c>
      <c r="E55" s="25"/>
      <c r="F55" s="21"/>
      <c r="G55" s="22"/>
      <c r="H55" s="23"/>
      <c r="I55" s="25">
        <v>70</v>
      </c>
      <c r="J55" s="23">
        <f t="shared" si="0"/>
        <v>30</v>
      </c>
      <c r="K55" s="100"/>
      <c r="L55" s="100">
        <f t="shared" si="15"/>
        <v>0</v>
      </c>
      <c r="M55" s="23"/>
      <c r="N55" s="23">
        <f t="shared" si="16"/>
        <v>0</v>
      </c>
      <c r="O55" s="23"/>
      <c r="P55" s="23">
        <f t="shared" si="17"/>
        <v>0</v>
      </c>
      <c r="Q55" s="23"/>
      <c r="R55" s="23">
        <f t="shared" si="1"/>
        <v>0</v>
      </c>
      <c r="S55" s="23"/>
      <c r="T55" s="23">
        <f t="shared" si="2"/>
        <v>0</v>
      </c>
      <c r="U55" s="23"/>
      <c r="V55" s="23">
        <f t="shared" si="3"/>
        <v>0</v>
      </c>
      <c r="W55" s="23"/>
      <c r="X55" s="23">
        <f t="shared" si="4"/>
        <v>0</v>
      </c>
      <c r="Y55" s="23"/>
      <c r="Z55" s="42">
        <f t="shared" si="5"/>
        <v>0</v>
      </c>
      <c r="AA55" s="23"/>
      <c r="AB55" s="23">
        <f t="shared" si="6"/>
        <v>0</v>
      </c>
      <c r="AC55" s="23"/>
      <c r="AD55" s="23">
        <f t="shared" si="7"/>
        <v>0</v>
      </c>
      <c r="AE55" s="23"/>
      <c r="AF55" s="23">
        <f t="shared" si="8"/>
        <v>0</v>
      </c>
      <c r="AG55" s="23">
        <v>5</v>
      </c>
      <c r="AH55" s="23">
        <f t="shared" si="9"/>
        <v>350</v>
      </c>
      <c r="AI55" s="23"/>
      <c r="AJ55" s="23">
        <f t="shared" si="10"/>
        <v>0</v>
      </c>
      <c r="AK55" s="23"/>
      <c r="AL55" s="23">
        <f t="shared" si="11"/>
        <v>0</v>
      </c>
      <c r="AM55" s="24">
        <f t="shared" si="18"/>
        <v>5</v>
      </c>
      <c r="AN55" s="15">
        <f t="shared" si="18"/>
        <v>350</v>
      </c>
      <c r="AO55" s="23">
        <f t="shared" si="13"/>
        <v>25</v>
      </c>
      <c r="AP55" s="23">
        <f t="shared" si="14"/>
        <v>1750</v>
      </c>
      <c r="AQ55" s="20"/>
    </row>
    <row r="56" spans="1:43" s="37" customFormat="1" ht="126" x14ac:dyDescent="0.35">
      <c r="A56" s="17">
        <v>19</v>
      </c>
      <c r="B56" s="18" t="s">
        <v>54</v>
      </c>
      <c r="C56" s="19" t="s">
        <v>40</v>
      </c>
      <c r="D56" s="20"/>
      <c r="E56" s="20"/>
      <c r="F56" s="21"/>
      <c r="G56" s="22"/>
      <c r="H56" s="23"/>
      <c r="I56" s="20"/>
      <c r="J56" s="23">
        <f t="shared" si="0"/>
        <v>0</v>
      </c>
      <c r="K56" s="100"/>
      <c r="L56" s="100">
        <f t="shared" si="15"/>
        <v>0</v>
      </c>
      <c r="M56" s="23"/>
      <c r="N56" s="23">
        <f t="shared" si="16"/>
        <v>0</v>
      </c>
      <c r="O56" s="23"/>
      <c r="P56" s="23">
        <f t="shared" si="17"/>
        <v>0</v>
      </c>
      <c r="Q56" s="23"/>
      <c r="R56" s="23">
        <f t="shared" si="1"/>
        <v>0</v>
      </c>
      <c r="S56" s="23"/>
      <c r="T56" s="23">
        <f t="shared" si="2"/>
        <v>0</v>
      </c>
      <c r="U56" s="23"/>
      <c r="V56" s="23">
        <f t="shared" si="3"/>
        <v>0</v>
      </c>
      <c r="W56" s="23"/>
      <c r="X56" s="23">
        <f t="shared" si="4"/>
        <v>0</v>
      </c>
      <c r="Y56" s="23"/>
      <c r="Z56" s="42">
        <f t="shared" si="5"/>
        <v>0</v>
      </c>
      <c r="AA56" s="23"/>
      <c r="AB56" s="23">
        <f t="shared" si="6"/>
        <v>0</v>
      </c>
      <c r="AC56" s="23"/>
      <c r="AD56" s="23">
        <f t="shared" si="7"/>
        <v>0</v>
      </c>
      <c r="AE56" s="23"/>
      <c r="AF56" s="23">
        <f t="shared" si="8"/>
        <v>0</v>
      </c>
      <c r="AG56" s="23"/>
      <c r="AH56" s="23">
        <f t="shared" si="9"/>
        <v>0</v>
      </c>
      <c r="AI56" s="23"/>
      <c r="AJ56" s="23">
        <f t="shared" si="10"/>
        <v>0</v>
      </c>
      <c r="AK56" s="23"/>
      <c r="AL56" s="23">
        <f t="shared" si="11"/>
        <v>0</v>
      </c>
      <c r="AM56" s="24">
        <f t="shared" si="18"/>
        <v>0</v>
      </c>
      <c r="AN56" s="15">
        <f t="shared" si="18"/>
        <v>0</v>
      </c>
      <c r="AO56" s="23">
        <f t="shared" si="13"/>
        <v>0</v>
      </c>
      <c r="AP56" s="23">
        <f t="shared" si="14"/>
        <v>0</v>
      </c>
      <c r="AQ56" s="20"/>
    </row>
    <row r="57" spans="1:43" s="37" customFormat="1" ht="21" x14ac:dyDescent="0.35">
      <c r="A57" s="19"/>
      <c r="B57" s="18"/>
      <c r="C57" s="19"/>
      <c r="D57" s="25">
        <v>0</v>
      </c>
      <c r="E57" s="25"/>
      <c r="F57" s="21"/>
      <c r="G57" s="22"/>
      <c r="H57" s="23"/>
      <c r="I57" s="25">
        <v>21</v>
      </c>
      <c r="J57" s="23">
        <f t="shared" si="0"/>
        <v>0</v>
      </c>
      <c r="K57" s="100"/>
      <c r="L57" s="100">
        <f t="shared" si="15"/>
        <v>0</v>
      </c>
      <c r="M57" s="23"/>
      <c r="N57" s="23">
        <f t="shared" si="16"/>
        <v>0</v>
      </c>
      <c r="O57" s="23"/>
      <c r="P57" s="23">
        <f t="shared" si="17"/>
        <v>0</v>
      </c>
      <c r="Q57" s="23"/>
      <c r="R57" s="23">
        <f t="shared" si="1"/>
        <v>0</v>
      </c>
      <c r="S57" s="23"/>
      <c r="T57" s="23">
        <f t="shared" si="2"/>
        <v>0</v>
      </c>
      <c r="U57" s="23"/>
      <c r="V57" s="23">
        <f t="shared" si="3"/>
        <v>0</v>
      </c>
      <c r="W57" s="23"/>
      <c r="X57" s="23">
        <f t="shared" si="4"/>
        <v>0</v>
      </c>
      <c r="Y57" s="23"/>
      <c r="Z57" s="42">
        <f t="shared" si="5"/>
        <v>0</v>
      </c>
      <c r="AA57" s="23"/>
      <c r="AB57" s="23">
        <f t="shared" si="6"/>
        <v>0</v>
      </c>
      <c r="AC57" s="23"/>
      <c r="AD57" s="23">
        <f t="shared" si="7"/>
        <v>0</v>
      </c>
      <c r="AE57" s="23"/>
      <c r="AF57" s="23">
        <f t="shared" si="8"/>
        <v>0</v>
      </c>
      <c r="AG57" s="23"/>
      <c r="AH57" s="23">
        <f t="shared" si="9"/>
        <v>0</v>
      </c>
      <c r="AI57" s="23"/>
      <c r="AJ57" s="23">
        <f t="shared" si="10"/>
        <v>0</v>
      </c>
      <c r="AK57" s="23"/>
      <c r="AL57" s="23">
        <f t="shared" si="11"/>
        <v>0</v>
      </c>
      <c r="AM57" s="24">
        <f t="shared" si="18"/>
        <v>0</v>
      </c>
      <c r="AN57" s="15">
        <f t="shared" si="18"/>
        <v>0</v>
      </c>
      <c r="AO57" s="23">
        <f t="shared" si="13"/>
        <v>0</v>
      </c>
      <c r="AP57" s="23">
        <f t="shared" si="14"/>
        <v>0</v>
      </c>
      <c r="AQ57" s="20"/>
    </row>
    <row r="58" spans="1:43" s="37" customFormat="1" ht="21" x14ac:dyDescent="0.35">
      <c r="A58" s="19"/>
      <c r="B58" s="18"/>
      <c r="C58" s="19"/>
      <c r="D58" s="25">
        <v>39</v>
      </c>
      <c r="E58" s="25"/>
      <c r="F58" s="21"/>
      <c r="G58" s="22"/>
      <c r="H58" s="23"/>
      <c r="I58" s="25">
        <v>24</v>
      </c>
      <c r="J58" s="23">
        <f t="shared" si="0"/>
        <v>39</v>
      </c>
      <c r="K58" s="100"/>
      <c r="L58" s="100">
        <f t="shared" si="15"/>
        <v>0</v>
      </c>
      <c r="M58" s="23"/>
      <c r="N58" s="23">
        <f t="shared" si="16"/>
        <v>0</v>
      </c>
      <c r="O58" s="23"/>
      <c r="P58" s="23">
        <f t="shared" si="17"/>
        <v>0</v>
      </c>
      <c r="Q58" s="23"/>
      <c r="R58" s="23">
        <f t="shared" si="1"/>
        <v>0</v>
      </c>
      <c r="S58" s="23"/>
      <c r="T58" s="23">
        <f t="shared" si="2"/>
        <v>0</v>
      </c>
      <c r="U58" s="23"/>
      <c r="V58" s="23">
        <f t="shared" si="3"/>
        <v>0</v>
      </c>
      <c r="W58" s="23"/>
      <c r="X58" s="23">
        <f t="shared" si="4"/>
        <v>0</v>
      </c>
      <c r="Y58" s="23"/>
      <c r="Z58" s="42">
        <f t="shared" si="5"/>
        <v>0</v>
      </c>
      <c r="AA58" s="23"/>
      <c r="AB58" s="23">
        <f t="shared" si="6"/>
        <v>0</v>
      </c>
      <c r="AC58" s="23"/>
      <c r="AD58" s="23">
        <f t="shared" si="7"/>
        <v>0</v>
      </c>
      <c r="AE58" s="23"/>
      <c r="AF58" s="23">
        <f t="shared" si="8"/>
        <v>0</v>
      </c>
      <c r="AG58" s="23">
        <f>5</f>
        <v>5</v>
      </c>
      <c r="AH58" s="23">
        <f t="shared" si="9"/>
        <v>120</v>
      </c>
      <c r="AI58" s="23"/>
      <c r="AJ58" s="23">
        <f t="shared" si="10"/>
        <v>0</v>
      </c>
      <c r="AK58" s="23"/>
      <c r="AL58" s="23">
        <f t="shared" si="11"/>
        <v>0</v>
      </c>
      <c r="AM58" s="24">
        <f t="shared" si="18"/>
        <v>5</v>
      </c>
      <c r="AN58" s="15">
        <f t="shared" si="18"/>
        <v>120</v>
      </c>
      <c r="AO58" s="23">
        <f t="shared" si="13"/>
        <v>34</v>
      </c>
      <c r="AP58" s="23">
        <f t="shared" si="14"/>
        <v>816</v>
      </c>
      <c r="AQ58" s="20"/>
    </row>
    <row r="59" spans="1:43" s="37" customFormat="1" ht="126" x14ac:dyDescent="0.35">
      <c r="A59" s="17">
        <v>20</v>
      </c>
      <c r="B59" s="18" t="s">
        <v>55</v>
      </c>
      <c r="C59" s="19" t="s">
        <v>40</v>
      </c>
      <c r="D59" s="20"/>
      <c r="E59" s="20"/>
      <c r="F59" s="21"/>
      <c r="G59" s="22"/>
      <c r="H59" s="23"/>
      <c r="I59" s="20"/>
      <c r="J59" s="23">
        <f t="shared" si="0"/>
        <v>0</v>
      </c>
      <c r="K59" s="100"/>
      <c r="L59" s="100">
        <f t="shared" si="15"/>
        <v>0</v>
      </c>
      <c r="M59" s="23"/>
      <c r="N59" s="23">
        <f t="shared" si="16"/>
        <v>0</v>
      </c>
      <c r="O59" s="23"/>
      <c r="P59" s="23">
        <f t="shared" si="17"/>
        <v>0</v>
      </c>
      <c r="Q59" s="23"/>
      <c r="R59" s="23">
        <f t="shared" si="1"/>
        <v>0</v>
      </c>
      <c r="S59" s="23"/>
      <c r="T59" s="23">
        <f t="shared" si="2"/>
        <v>0</v>
      </c>
      <c r="U59" s="23"/>
      <c r="V59" s="23">
        <f t="shared" si="3"/>
        <v>0</v>
      </c>
      <c r="W59" s="23"/>
      <c r="X59" s="23">
        <f t="shared" si="4"/>
        <v>0</v>
      </c>
      <c r="Y59" s="23"/>
      <c r="Z59" s="42">
        <f t="shared" si="5"/>
        <v>0</v>
      </c>
      <c r="AA59" s="23"/>
      <c r="AB59" s="23">
        <f t="shared" si="6"/>
        <v>0</v>
      </c>
      <c r="AC59" s="23"/>
      <c r="AD59" s="23">
        <f t="shared" si="7"/>
        <v>0</v>
      </c>
      <c r="AE59" s="23"/>
      <c r="AF59" s="23">
        <f t="shared" si="8"/>
        <v>0</v>
      </c>
      <c r="AG59" s="23"/>
      <c r="AH59" s="23">
        <f t="shared" si="9"/>
        <v>0</v>
      </c>
      <c r="AI59" s="23"/>
      <c r="AJ59" s="23">
        <f t="shared" si="10"/>
        <v>0</v>
      </c>
      <c r="AK59" s="23"/>
      <c r="AL59" s="23">
        <f t="shared" si="11"/>
        <v>0</v>
      </c>
      <c r="AM59" s="24">
        <f t="shared" si="18"/>
        <v>0</v>
      </c>
      <c r="AN59" s="15">
        <f t="shared" si="18"/>
        <v>0</v>
      </c>
      <c r="AO59" s="23">
        <f t="shared" si="13"/>
        <v>0</v>
      </c>
      <c r="AP59" s="23">
        <f t="shared" si="14"/>
        <v>0</v>
      </c>
      <c r="AQ59" s="20"/>
    </row>
    <row r="60" spans="1:43" s="37" customFormat="1" ht="21" x14ac:dyDescent="0.35">
      <c r="A60" s="19"/>
      <c r="B60" s="18"/>
      <c r="C60" s="19"/>
      <c r="D60" s="25">
        <v>17</v>
      </c>
      <c r="E60" s="25"/>
      <c r="F60" s="21"/>
      <c r="G60" s="22"/>
      <c r="H60" s="23"/>
      <c r="I60" s="25">
        <v>40</v>
      </c>
      <c r="J60" s="23">
        <f t="shared" si="0"/>
        <v>17</v>
      </c>
      <c r="K60" s="100"/>
      <c r="L60" s="100">
        <f t="shared" si="15"/>
        <v>0</v>
      </c>
      <c r="M60" s="23"/>
      <c r="N60" s="23">
        <f t="shared" si="16"/>
        <v>0</v>
      </c>
      <c r="O60" s="23"/>
      <c r="P60" s="23">
        <f t="shared" si="17"/>
        <v>0</v>
      </c>
      <c r="Q60" s="23"/>
      <c r="R60" s="23">
        <f t="shared" si="1"/>
        <v>0</v>
      </c>
      <c r="S60" s="23"/>
      <c r="T60" s="23">
        <f t="shared" si="2"/>
        <v>0</v>
      </c>
      <c r="U60" s="23"/>
      <c r="V60" s="23">
        <f t="shared" si="3"/>
        <v>0</v>
      </c>
      <c r="W60" s="23"/>
      <c r="X60" s="23">
        <f t="shared" si="4"/>
        <v>0</v>
      </c>
      <c r="Y60" s="23"/>
      <c r="Z60" s="42">
        <f t="shared" si="5"/>
        <v>0</v>
      </c>
      <c r="AA60" s="23"/>
      <c r="AB60" s="23">
        <f t="shared" si="6"/>
        <v>0</v>
      </c>
      <c r="AC60" s="23"/>
      <c r="AD60" s="23">
        <f t="shared" si="7"/>
        <v>0</v>
      </c>
      <c r="AE60" s="23"/>
      <c r="AF60" s="23">
        <f t="shared" si="8"/>
        <v>0</v>
      </c>
      <c r="AG60" s="23">
        <f>5</f>
        <v>5</v>
      </c>
      <c r="AH60" s="23">
        <f t="shared" si="9"/>
        <v>200</v>
      </c>
      <c r="AI60" s="23"/>
      <c r="AJ60" s="23">
        <f t="shared" si="10"/>
        <v>0</v>
      </c>
      <c r="AK60" s="23"/>
      <c r="AL60" s="23">
        <f t="shared" si="11"/>
        <v>0</v>
      </c>
      <c r="AM60" s="24">
        <f t="shared" si="18"/>
        <v>5</v>
      </c>
      <c r="AN60" s="15">
        <f t="shared" si="18"/>
        <v>200</v>
      </c>
      <c r="AO60" s="23">
        <f t="shared" si="13"/>
        <v>12</v>
      </c>
      <c r="AP60" s="23">
        <f t="shared" si="14"/>
        <v>480</v>
      </c>
      <c r="AQ60" s="20"/>
    </row>
    <row r="61" spans="1:43" s="37" customFormat="1" ht="21" x14ac:dyDescent="0.35">
      <c r="A61" s="19"/>
      <c r="B61" s="18"/>
      <c r="C61" s="19"/>
      <c r="D61" s="25">
        <v>30</v>
      </c>
      <c r="E61" s="25"/>
      <c r="F61" s="21"/>
      <c r="G61" s="22"/>
      <c r="H61" s="23"/>
      <c r="I61" s="25">
        <v>52</v>
      </c>
      <c r="J61" s="23">
        <f t="shared" si="0"/>
        <v>30</v>
      </c>
      <c r="K61" s="100"/>
      <c r="L61" s="100">
        <f t="shared" si="15"/>
        <v>0</v>
      </c>
      <c r="M61" s="23"/>
      <c r="N61" s="23">
        <f t="shared" si="16"/>
        <v>0</v>
      </c>
      <c r="O61" s="23"/>
      <c r="P61" s="23">
        <f t="shared" si="17"/>
        <v>0</v>
      </c>
      <c r="Q61" s="23"/>
      <c r="R61" s="23">
        <f t="shared" si="1"/>
        <v>0</v>
      </c>
      <c r="S61" s="23"/>
      <c r="T61" s="23">
        <f t="shared" si="2"/>
        <v>0</v>
      </c>
      <c r="U61" s="23"/>
      <c r="V61" s="23">
        <f t="shared" si="3"/>
        <v>0</v>
      </c>
      <c r="W61" s="23"/>
      <c r="X61" s="23">
        <f t="shared" si="4"/>
        <v>0</v>
      </c>
      <c r="Y61" s="23"/>
      <c r="Z61" s="42">
        <f t="shared" si="5"/>
        <v>0</v>
      </c>
      <c r="AA61" s="23"/>
      <c r="AB61" s="23">
        <f t="shared" si="6"/>
        <v>0</v>
      </c>
      <c r="AC61" s="23"/>
      <c r="AD61" s="23">
        <f t="shared" si="7"/>
        <v>0</v>
      </c>
      <c r="AE61" s="23"/>
      <c r="AF61" s="23">
        <f t="shared" si="8"/>
        <v>0</v>
      </c>
      <c r="AG61" s="23"/>
      <c r="AH61" s="23">
        <f t="shared" si="9"/>
        <v>0</v>
      </c>
      <c r="AI61" s="23"/>
      <c r="AJ61" s="23">
        <f t="shared" si="10"/>
        <v>0</v>
      </c>
      <c r="AK61" s="23"/>
      <c r="AL61" s="23">
        <f t="shared" si="11"/>
        <v>0</v>
      </c>
      <c r="AM61" s="24">
        <f t="shared" si="18"/>
        <v>0</v>
      </c>
      <c r="AN61" s="15">
        <f t="shared" si="18"/>
        <v>0</v>
      </c>
      <c r="AO61" s="23">
        <f t="shared" si="13"/>
        <v>30</v>
      </c>
      <c r="AP61" s="23">
        <f t="shared" si="14"/>
        <v>1560</v>
      </c>
      <c r="AQ61" s="20"/>
    </row>
    <row r="62" spans="1:43" s="37" customFormat="1" ht="126" x14ac:dyDescent="0.35">
      <c r="A62" s="17">
        <v>21</v>
      </c>
      <c r="B62" s="18" t="s">
        <v>56</v>
      </c>
      <c r="C62" s="19" t="s">
        <v>40</v>
      </c>
      <c r="D62" s="20"/>
      <c r="E62" s="20"/>
      <c r="F62" s="21"/>
      <c r="G62" s="22"/>
      <c r="H62" s="23"/>
      <c r="I62" s="20"/>
      <c r="J62" s="23">
        <f t="shared" si="0"/>
        <v>0</v>
      </c>
      <c r="K62" s="100"/>
      <c r="L62" s="100">
        <f t="shared" si="15"/>
        <v>0</v>
      </c>
      <c r="M62" s="23"/>
      <c r="N62" s="23">
        <f t="shared" si="16"/>
        <v>0</v>
      </c>
      <c r="O62" s="23"/>
      <c r="P62" s="23">
        <f t="shared" si="17"/>
        <v>0</v>
      </c>
      <c r="Q62" s="23"/>
      <c r="R62" s="23">
        <f t="shared" si="1"/>
        <v>0</v>
      </c>
      <c r="S62" s="23"/>
      <c r="T62" s="23">
        <f t="shared" si="2"/>
        <v>0</v>
      </c>
      <c r="U62" s="23"/>
      <c r="V62" s="23">
        <f t="shared" si="3"/>
        <v>0</v>
      </c>
      <c r="W62" s="23"/>
      <c r="X62" s="23">
        <f t="shared" si="4"/>
        <v>0</v>
      </c>
      <c r="Y62" s="23"/>
      <c r="Z62" s="42">
        <f t="shared" si="5"/>
        <v>0</v>
      </c>
      <c r="AA62" s="23"/>
      <c r="AB62" s="23">
        <f t="shared" si="6"/>
        <v>0</v>
      </c>
      <c r="AC62" s="23"/>
      <c r="AD62" s="23">
        <f t="shared" si="7"/>
        <v>0</v>
      </c>
      <c r="AE62" s="23"/>
      <c r="AF62" s="23">
        <f t="shared" si="8"/>
        <v>0</v>
      </c>
      <c r="AG62" s="23"/>
      <c r="AH62" s="23">
        <f t="shared" si="9"/>
        <v>0</v>
      </c>
      <c r="AI62" s="23"/>
      <c r="AJ62" s="23">
        <f t="shared" si="10"/>
        <v>0</v>
      </c>
      <c r="AK62" s="23"/>
      <c r="AL62" s="23">
        <f t="shared" si="11"/>
        <v>0</v>
      </c>
      <c r="AM62" s="24">
        <f t="shared" si="18"/>
        <v>0</v>
      </c>
      <c r="AN62" s="15">
        <f t="shared" si="18"/>
        <v>0</v>
      </c>
      <c r="AO62" s="23">
        <f t="shared" si="13"/>
        <v>0</v>
      </c>
      <c r="AP62" s="23">
        <f t="shared" si="14"/>
        <v>0</v>
      </c>
      <c r="AQ62" s="20"/>
    </row>
    <row r="63" spans="1:43" s="37" customFormat="1" ht="21" x14ac:dyDescent="0.35">
      <c r="A63" s="19"/>
      <c r="B63" s="18"/>
      <c r="C63" s="19"/>
      <c r="D63" s="25">
        <v>26</v>
      </c>
      <c r="E63" s="25"/>
      <c r="F63" s="21"/>
      <c r="G63" s="22"/>
      <c r="H63" s="23"/>
      <c r="I63" s="25">
        <v>15</v>
      </c>
      <c r="J63" s="23">
        <f t="shared" si="0"/>
        <v>26</v>
      </c>
      <c r="K63" s="100"/>
      <c r="L63" s="100">
        <f t="shared" si="15"/>
        <v>0</v>
      </c>
      <c r="M63" s="23"/>
      <c r="N63" s="23">
        <f t="shared" si="16"/>
        <v>0</v>
      </c>
      <c r="O63" s="23"/>
      <c r="P63" s="23">
        <f t="shared" si="17"/>
        <v>0</v>
      </c>
      <c r="Q63" s="23"/>
      <c r="R63" s="23">
        <f t="shared" si="1"/>
        <v>0</v>
      </c>
      <c r="S63" s="23"/>
      <c r="T63" s="23">
        <f t="shared" si="2"/>
        <v>0</v>
      </c>
      <c r="U63" s="23"/>
      <c r="V63" s="23">
        <f t="shared" si="3"/>
        <v>0</v>
      </c>
      <c r="W63" s="23"/>
      <c r="X63" s="23">
        <f t="shared" si="4"/>
        <v>0</v>
      </c>
      <c r="Y63" s="23"/>
      <c r="Z63" s="42">
        <f t="shared" si="5"/>
        <v>0</v>
      </c>
      <c r="AA63" s="23"/>
      <c r="AB63" s="23">
        <f t="shared" si="6"/>
        <v>0</v>
      </c>
      <c r="AC63" s="23"/>
      <c r="AD63" s="23">
        <f t="shared" si="7"/>
        <v>0</v>
      </c>
      <c r="AE63" s="23"/>
      <c r="AF63" s="23">
        <f t="shared" si="8"/>
        <v>0</v>
      </c>
      <c r="AG63" s="23">
        <f>5</f>
        <v>5</v>
      </c>
      <c r="AH63" s="23">
        <f t="shared" si="9"/>
        <v>75</v>
      </c>
      <c r="AI63" s="23"/>
      <c r="AJ63" s="23">
        <f t="shared" si="10"/>
        <v>0</v>
      </c>
      <c r="AK63" s="23"/>
      <c r="AL63" s="23">
        <f t="shared" si="11"/>
        <v>0</v>
      </c>
      <c r="AM63" s="24">
        <f t="shared" si="18"/>
        <v>5</v>
      </c>
      <c r="AN63" s="15">
        <f t="shared" si="18"/>
        <v>75</v>
      </c>
      <c r="AO63" s="23">
        <f t="shared" si="13"/>
        <v>21</v>
      </c>
      <c r="AP63" s="23">
        <f t="shared" si="14"/>
        <v>315</v>
      </c>
      <c r="AQ63" s="20"/>
    </row>
    <row r="64" spans="1:43" s="37" customFormat="1" ht="126" x14ac:dyDescent="0.35">
      <c r="A64" s="17">
        <v>22</v>
      </c>
      <c r="B64" s="18" t="s">
        <v>57</v>
      </c>
      <c r="C64" s="19" t="s">
        <v>40</v>
      </c>
      <c r="D64" s="20"/>
      <c r="E64" s="20"/>
      <c r="F64" s="21"/>
      <c r="G64" s="22"/>
      <c r="H64" s="23"/>
      <c r="I64" s="20"/>
      <c r="J64" s="23">
        <f t="shared" si="0"/>
        <v>0</v>
      </c>
      <c r="K64" s="100"/>
      <c r="L64" s="100">
        <f t="shared" si="15"/>
        <v>0</v>
      </c>
      <c r="M64" s="23"/>
      <c r="N64" s="23">
        <f t="shared" si="16"/>
        <v>0</v>
      </c>
      <c r="O64" s="23"/>
      <c r="P64" s="23">
        <f t="shared" si="17"/>
        <v>0</v>
      </c>
      <c r="Q64" s="23"/>
      <c r="R64" s="23">
        <f t="shared" si="1"/>
        <v>0</v>
      </c>
      <c r="S64" s="23"/>
      <c r="T64" s="23">
        <f t="shared" si="2"/>
        <v>0</v>
      </c>
      <c r="U64" s="23"/>
      <c r="V64" s="23">
        <f t="shared" si="3"/>
        <v>0</v>
      </c>
      <c r="W64" s="23"/>
      <c r="X64" s="23">
        <f t="shared" si="4"/>
        <v>0</v>
      </c>
      <c r="Y64" s="23"/>
      <c r="Z64" s="42">
        <f t="shared" si="5"/>
        <v>0</v>
      </c>
      <c r="AA64" s="23"/>
      <c r="AB64" s="23">
        <f t="shared" si="6"/>
        <v>0</v>
      </c>
      <c r="AC64" s="23"/>
      <c r="AD64" s="23">
        <f t="shared" si="7"/>
        <v>0</v>
      </c>
      <c r="AE64" s="23"/>
      <c r="AF64" s="23">
        <f t="shared" si="8"/>
        <v>0</v>
      </c>
      <c r="AG64" s="23"/>
      <c r="AH64" s="23">
        <f t="shared" si="9"/>
        <v>0</v>
      </c>
      <c r="AI64" s="23"/>
      <c r="AJ64" s="23">
        <f t="shared" si="10"/>
        <v>0</v>
      </c>
      <c r="AK64" s="23"/>
      <c r="AL64" s="23">
        <f t="shared" si="11"/>
        <v>0</v>
      </c>
      <c r="AM64" s="24">
        <f t="shared" si="18"/>
        <v>0</v>
      </c>
      <c r="AN64" s="15">
        <f t="shared" si="18"/>
        <v>0</v>
      </c>
      <c r="AO64" s="23">
        <f t="shared" si="13"/>
        <v>0</v>
      </c>
      <c r="AP64" s="23">
        <f t="shared" si="14"/>
        <v>0</v>
      </c>
      <c r="AQ64" s="20"/>
    </row>
    <row r="65" spans="1:43" s="37" customFormat="1" ht="21" x14ac:dyDescent="0.35">
      <c r="A65" s="19"/>
      <c r="B65" s="18"/>
      <c r="C65" s="19"/>
      <c r="D65" s="25">
        <v>54</v>
      </c>
      <c r="E65" s="25"/>
      <c r="F65" s="21"/>
      <c r="G65" s="22"/>
      <c r="H65" s="23"/>
      <c r="I65" s="25">
        <v>13</v>
      </c>
      <c r="J65" s="23">
        <f t="shared" si="0"/>
        <v>54</v>
      </c>
      <c r="K65" s="100"/>
      <c r="L65" s="100">
        <f t="shared" si="15"/>
        <v>0</v>
      </c>
      <c r="M65" s="23">
        <v>12</v>
      </c>
      <c r="N65" s="23">
        <f t="shared" si="16"/>
        <v>156</v>
      </c>
      <c r="O65" s="23"/>
      <c r="P65" s="23">
        <f t="shared" si="17"/>
        <v>0</v>
      </c>
      <c r="Q65" s="23"/>
      <c r="R65" s="23">
        <f t="shared" si="1"/>
        <v>0</v>
      </c>
      <c r="S65" s="23"/>
      <c r="T65" s="23">
        <f t="shared" si="2"/>
        <v>0</v>
      </c>
      <c r="U65" s="23"/>
      <c r="V65" s="23">
        <f t="shared" si="3"/>
        <v>0</v>
      </c>
      <c r="W65" s="23"/>
      <c r="X65" s="23">
        <f t="shared" si="4"/>
        <v>0</v>
      </c>
      <c r="Y65" s="23"/>
      <c r="Z65" s="42">
        <f t="shared" si="5"/>
        <v>0</v>
      </c>
      <c r="AA65" s="23"/>
      <c r="AB65" s="23">
        <f t="shared" si="6"/>
        <v>0</v>
      </c>
      <c r="AC65" s="23">
        <f>2+24</f>
        <v>26</v>
      </c>
      <c r="AD65" s="23">
        <f t="shared" si="7"/>
        <v>338</v>
      </c>
      <c r="AE65" s="23"/>
      <c r="AF65" s="23">
        <f t="shared" si="8"/>
        <v>0</v>
      </c>
      <c r="AG65" s="23">
        <f>5</f>
        <v>5</v>
      </c>
      <c r="AH65" s="23">
        <f t="shared" si="9"/>
        <v>65</v>
      </c>
      <c r="AI65" s="23"/>
      <c r="AJ65" s="23">
        <f t="shared" si="10"/>
        <v>0</v>
      </c>
      <c r="AK65" s="23"/>
      <c r="AL65" s="23">
        <f t="shared" si="11"/>
        <v>0</v>
      </c>
      <c r="AM65" s="24">
        <f t="shared" si="18"/>
        <v>43</v>
      </c>
      <c r="AN65" s="15">
        <f t="shared" si="18"/>
        <v>559</v>
      </c>
      <c r="AO65" s="23">
        <f t="shared" si="13"/>
        <v>11</v>
      </c>
      <c r="AP65" s="23">
        <f t="shared" si="14"/>
        <v>143</v>
      </c>
      <c r="AQ65" s="20"/>
    </row>
    <row r="66" spans="1:43" s="37" customFormat="1" ht="126" x14ac:dyDescent="0.35">
      <c r="A66" s="17">
        <v>23</v>
      </c>
      <c r="B66" s="18" t="s">
        <v>58</v>
      </c>
      <c r="C66" s="19" t="s">
        <v>40</v>
      </c>
      <c r="D66" s="20"/>
      <c r="E66" s="20"/>
      <c r="F66" s="21"/>
      <c r="G66" s="22"/>
      <c r="H66" s="23"/>
      <c r="I66" s="20"/>
      <c r="J66" s="23">
        <f t="shared" si="0"/>
        <v>0</v>
      </c>
      <c r="K66" s="100"/>
      <c r="L66" s="100">
        <f t="shared" si="15"/>
        <v>0</v>
      </c>
      <c r="M66" s="23"/>
      <c r="N66" s="23">
        <f t="shared" si="16"/>
        <v>0</v>
      </c>
      <c r="O66" s="23"/>
      <c r="P66" s="23">
        <f t="shared" si="17"/>
        <v>0</v>
      </c>
      <c r="Q66" s="23"/>
      <c r="R66" s="23">
        <f t="shared" si="1"/>
        <v>0</v>
      </c>
      <c r="S66" s="23"/>
      <c r="T66" s="23">
        <f t="shared" si="2"/>
        <v>0</v>
      </c>
      <c r="U66" s="23"/>
      <c r="V66" s="23">
        <f t="shared" si="3"/>
        <v>0</v>
      </c>
      <c r="W66" s="23"/>
      <c r="X66" s="23">
        <f t="shared" si="4"/>
        <v>0</v>
      </c>
      <c r="Y66" s="23"/>
      <c r="Z66" s="42">
        <f t="shared" si="5"/>
        <v>0</v>
      </c>
      <c r="AA66" s="23"/>
      <c r="AB66" s="23">
        <f t="shared" si="6"/>
        <v>0</v>
      </c>
      <c r="AC66" s="23"/>
      <c r="AD66" s="23">
        <f t="shared" si="7"/>
        <v>0</v>
      </c>
      <c r="AE66" s="23"/>
      <c r="AF66" s="23">
        <f t="shared" si="8"/>
        <v>0</v>
      </c>
      <c r="AG66" s="23"/>
      <c r="AH66" s="23">
        <f t="shared" si="9"/>
        <v>0</v>
      </c>
      <c r="AI66" s="23"/>
      <c r="AJ66" s="23">
        <f t="shared" si="10"/>
        <v>0</v>
      </c>
      <c r="AK66" s="23"/>
      <c r="AL66" s="23">
        <f t="shared" si="11"/>
        <v>0</v>
      </c>
      <c r="AM66" s="24">
        <f t="shared" si="18"/>
        <v>0</v>
      </c>
      <c r="AN66" s="15">
        <f t="shared" si="18"/>
        <v>0</v>
      </c>
      <c r="AO66" s="23">
        <f t="shared" si="13"/>
        <v>0</v>
      </c>
      <c r="AP66" s="23">
        <f t="shared" si="14"/>
        <v>0</v>
      </c>
      <c r="AQ66" s="20"/>
    </row>
    <row r="67" spans="1:43" s="37" customFormat="1" ht="21" x14ac:dyDescent="0.35">
      <c r="A67" s="19"/>
      <c r="B67" s="18"/>
      <c r="C67" s="19"/>
      <c r="D67" s="25">
        <v>47</v>
      </c>
      <c r="E67" s="25"/>
      <c r="F67" s="21"/>
      <c r="G67" s="22"/>
      <c r="H67" s="23"/>
      <c r="I67" s="25">
        <v>10</v>
      </c>
      <c r="J67" s="23">
        <f t="shared" si="0"/>
        <v>47</v>
      </c>
      <c r="K67" s="100"/>
      <c r="L67" s="100">
        <f t="shared" si="15"/>
        <v>0</v>
      </c>
      <c r="M67" s="23"/>
      <c r="N67" s="23">
        <f t="shared" si="16"/>
        <v>0</v>
      </c>
      <c r="O67" s="23"/>
      <c r="P67" s="23">
        <f t="shared" si="17"/>
        <v>0</v>
      </c>
      <c r="Q67" s="23"/>
      <c r="R67" s="23">
        <f t="shared" si="1"/>
        <v>0</v>
      </c>
      <c r="S67" s="23"/>
      <c r="T67" s="23">
        <f t="shared" si="2"/>
        <v>0</v>
      </c>
      <c r="U67" s="23"/>
      <c r="V67" s="23">
        <f t="shared" si="3"/>
        <v>0</v>
      </c>
      <c r="W67" s="23"/>
      <c r="X67" s="23">
        <f t="shared" si="4"/>
        <v>0</v>
      </c>
      <c r="Y67" s="23"/>
      <c r="Z67" s="42">
        <f t="shared" si="5"/>
        <v>0</v>
      </c>
      <c r="AA67" s="23"/>
      <c r="AB67" s="23">
        <f t="shared" si="6"/>
        <v>0</v>
      </c>
      <c r="AC67" s="23">
        <v>24</v>
      </c>
      <c r="AD67" s="23">
        <f t="shared" si="7"/>
        <v>240</v>
      </c>
      <c r="AE67" s="23"/>
      <c r="AF67" s="23">
        <f t="shared" si="8"/>
        <v>0</v>
      </c>
      <c r="AG67" s="23"/>
      <c r="AH67" s="23">
        <f t="shared" si="9"/>
        <v>0</v>
      </c>
      <c r="AI67" s="23"/>
      <c r="AJ67" s="23">
        <f t="shared" si="10"/>
        <v>0</v>
      </c>
      <c r="AK67" s="23"/>
      <c r="AL67" s="23">
        <f t="shared" si="11"/>
        <v>0</v>
      </c>
      <c r="AM67" s="24">
        <f t="shared" si="18"/>
        <v>24</v>
      </c>
      <c r="AN67" s="15">
        <f t="shared" si="18"/>
        <v>240</v>
      </c>
      <c r="AO67" s="23">
        <f t="shared" si="13"/>
        <v>23</v>
      </c>
      <c r="AP67" s="23">
        <f t="shared" si="14"/>
        <v>230</v>
      </c>
      <c r="AQ67" s="20"/>
    </row>
    <row r="68" spans="1:43" s="37" customFormat="1" ht="105" x14ac:dyDescent="0.35">
      <c r="A68" s="17">
        <v>24</v>
      </c>
      <c r="B68" s="18" t="s">
        <v>59</v>
      </c>
      <c r="C68" s="19" t="s">
        <v>35</v>
      </c>
      <c r="D68" s="20"/>
      <c r="E68" s="20"/>
      <c r="F68" s="21"/>
      <c r="G68" s="22"/>
      <c r="H68" s="23"/>
      <c r="I68" s="20"/>
      <c r="J68" s="23">
        <f t="shared" si="0"/>
        <v>0</v>
      </c>
      <c r="K68" s="100"/>
      <c r="L68" s="100">
        <f t="shared" si="15"/>
        <v>0</v>
      </c>
      <c r="M68" s="23"/>
      <c r="N68" s="23">
        <f t="shared" si="16"/>
        <v>0</v>
      </c>
      <c r="O68" s="23"/>
      <c r="P68" s="23">
        <f t="shared" si="17"/>
        <v>0</v>
      </c>
      <c r="Q68" s="23"/>
      <c r="R68" s="23">
        <f t="shared" si="1"/>
        <v>0</v>
      </c>
      <c r="S68" s="23"/>
      <c r="T68" s="23">
        <f t="shared" si="2"/>
        <v>0</v>
      </c>
      <c r="U68" s="23"/>
      <c r="V68" s="23">
        <f t="shared" si="3"/>
        <v>0</v>
      </c>
      <c r="W68" s="23"/>
      <c r="X68" s="23">
        <f t="shared" ref="X68:X131" si="19">I68*W68</f>
        <v>0</v>
      </c>
      <c r="Y68" s="23"/>
      <c r="Z68" s="42">
        <f t="shared" si="5"/>
        <v>0</v>
      </c>
      <c r="AA68" s="23"/>
      <c r="AB68" s="23">
        <f t="shared" si="6"/>
        <v>0</v>
      </c>
      <c r="AC68" s="23"/>
      <c r="AD68" s="23">
        <f t="shared" si="7"/>
        <v>0</v>
      </c>
      <c r="AE68" s="23"/>
      <c r="AF68" s="23">
        <f t="shared" si="8"/>
        <v>0</v>
      </c>
      <c r="AG68" s="23"/>
      <c r="AH68" s="23">
        <f t="shared" si="9"/>
        <v>0</v>
      </c>
      <c r="AI68" s="23"/>
      <c r="AJ68" s="23">
        <f t="shared" si="10"/>
        <v>0</v>
      </c>
      <c r="AK68" s="23"/>
      <c r="AL68" s="23">
        <f t="shared" si="11"/>
        <v>0</v>
      </c>
      <c r="AM68" s="24">
        <f t="shared" si="18"/>
        <v>0</v>
      </c>
      <c r="AN68" s="15">
        <f t="shared" si="18"/>
        <v>0</v>
      </c>
      <c r="AO68" s="23">
        <f t="shared" si="13"/>
        <v>0</v>
      </c>
      <c r="AP68" s="23">
        <f t="shared" si="14"/>
        <v>0</v>
      </c>
      <c r="AQ68" s="20"/>
    </row>
    <row r="69" spans="1:43" s="37" customFormat="1" ht="21" x14ac:dyDescent="0.35">
      <c r="A69" s="19"/>
      <c r="B69" s="18"/>
      <c r="C69" s="19"/>
      <c r="D69" s="25">
        <v>5</v>
      </c>
      <c r="E69" s="25"/>
      <c r="F69" s="21"/>
      <c r="G69" s="22"/>
      <c r="H69" s="23"/>
      <c r="I69" s="25">
        <v>22</v>
      </c>
      <c r="J69" s="23">
        <f t="shared" si="0"/>
        <v>5</v>
      </c>
      <c r="K69" s="100"/>
      <c r="L69" s="100">
        <f t="shared" si="15"/>
        <v>0</v>
      </c>
      <c r="M69" s="23"/>
      <c r="N69" s="23">
        <f t="shared" si="16"/>
        <v>0</v>
      </c>
      <c r="O69" s="23">
        <f>3+2</f>
        <v>5</v>
      </c>
      <c r="P69" s="23">
        <f t="shared" si="17"/>
        <v>110</v>
      </c>
      <c r="Q69" s="23"/>
      <c r="R69" s="23">
        <f t="shared" si="1"/>
        <v>0</v>
      </c>
      <c r="S69" s="23"/>
      <c r="T69" s="23">
        <f t="shared" si="2"/>
        <v>0</v>
      </c>
      <c r="U69" s="23"/>
      <c r="V69" s="23">
        <f t="shared" si="3"/>
        <v>0</v>
      </c>
      <c r="W69" s="23"/>
      <c r="X69" s="23">
        <f t="shared" si="19"/>
        <v>0</v>
      </c>
      <c r="Y69" s="23"/>
      <c r="Z69" s="42">
        <f t="shared" si="5"/>
        <v>0</v>
      </c>
      <c r="AA69" s="23"/>
      <c r="AB69" s="23">
        <f t="shared" si="6"/>
        <v>0</v>
      </c>
      <c r="AC69" s="23"/>
      <c r="AD69" s="23">
        <f t="shared" si="7"/>
        <v>0</v>
      </c>
      <c r="AE69" s="23"/>
      <c r="AF69" s="23">
        <f t="shared" si="8"/>
        <v>0</v>
      </c>
      <c r="AG69" s="23"/>
      <c r="AH69" s="23">
        <f t="shared" si="9"/>
        <v>0</v>
      </c>
      <c r="AI69" s="23"/>
      <c r="AJ69" s="23">
        <f t="shared" si="10"/>
        <v>0</v>
      </c>
      <c r="AK69" s="23"/>
      <c r="AL69" s="23">
        <f t="shared" si="11"/>
        <v>0</v>
      </c>
      <c r="AM69" s="24">
        <f t="shared" si="18"/>
        <v>5</v>
      </c>
      <c r="AN69" s="15">
        <f t="shared" si="18"/>
        <v>110</v>
      </c>
      <c r="AO69" s="23">
        <f t="shared" si="13"/>
        <v>0</v>
      </c>
      <c r="AP69" s="23">
        <f t="shared" si="14"/>
        <v>0</v>
      </c>
      <c r="AQ69" s="20"/>
    </row>
    <row r="70" spans="1:43" s="37" customFormat="1" ht="21" x14ac:dyDescent="0.35">
      <c r="A70" s="19"/>
      <c r="B70" s="18"/>
      <c r="C70" s="19"/>
      <c r="D70" s="25">
        <v>24</v>
      </c>
      <c r="E70" s="25"/>
      <c r="F70" s="21"/>
      <c r="G70" s="22"/>
      <c r="H70" s="23"/>
      <c r="I70" s="25">
        <v>25</v>
      </c>
      <c r="J70" s="23">
        <f t="shared" si="0"/>
        <v>24</v>
      </c>
      <c r="K70" s="100"/>
      <c r="L70" s="100">
        <f t="shared" si="15"/>
        <v>0</v>
      </c>
      <c r="M70" s="23"/>
      <c r="N70" s="23">
        <f t="shared" si="16"/>
        <v>0</v>
      </c>
      <c r="O70" s="23"/>
      <c r="P70" s="23">
        <f t="shared" si="17"/>
        <v>0</v>
      </c>
      <c r="Q70" s="23"/>
      <c r="R70" s="23">
        <f t="shared" ref="R70:R133" si="20">I70*Q70</f>
        <v>0</v>
      </c>
      <c r="S70" s="23"/>
      <c r="T70" s="23">
        <f t="shared" ref="T70:T133" si="21">I70*S70</f>
        <v>0</v>
      </c>
      <c r="U70" s="23"/>
      <c r="V70" s="23"/>
      <c r="W70" s="23"/>
      <c r="X70" s="23">
        <f t="shared" si="19"/>
        <v>0</v>
      </c>
      <c r="Y70" s="23"/>
      <c r="Z70" s="42"/>
      <c r="AA70" s="23"/>
      <c r="AB70" s="23">
        <f t="shared" ref="AB70:AB133" si="22">I70*AA70</f>
        <v>0</v>
      </c>
      <c r="AC70" s="23"/>
      <c r="AD70" s="23">
        <f t="shared" ref="AD70:AD133" si="23">I70*AC70</f>
        <v>0</v>
      </c>
      <c r="AE70" s="23"/>
      <c r="AF70" s="23">
        <f t="shared" ref="AF70:AF133" si="24">I70*AE70</f>
        <v>0</v>
      </c>
      <c r="AG70" s="23"/>
      <c r="AH70" s="23">
        <f t="shared" ref="AH70:AH133" si="25">I70*AG70</f>
        <v>0</v>
      </c>
      <c r="AI70" s="23"/>
      <c r="AJ70" s="23">
        <f t="shared" ref="AJ70:AJ133" si="26">I70*AI70</f>
        <v>0</v>
      </c>
      <c r="AK70" s="23"/>
      <c r="AL70" s="23">
        <f t="shared" ref="AL70:AL133" si="27">I70*AK70</f>
        <v>0</v>
      </c>
      <c r="AM70" s="24">
        <f t="shared" si="18"/>
        <v>0</v>
      </c>
      <c r="AN70" s="15">
        <f t="shared" si="18"/>
        <v>0</v>
      </c>
      <c r="AO70" s="23">
        <f t="shared" si="13"/>
        <v>24</v>
      </c>
      <c r="AP70" s="23">
        <f t="shared" si="14"/>
        <v>600</v>
      </c>
      <c r="AQ70" s="20"/>
    </row>
    <row r="71" spans="1:43" s="37" customFormat="1" ht="168" x14ac:dyDescent="0.35">
      <c r="A71" s="17">
        <v>25</v>
      </c>
      <c r="B71" s="18" t="s">
        <v>60</v>
      </c>
      <c r="C71" s="19" t="s">
        <v>37</v>
      </c>
      <c r="D71" s="20">
        <v>0</v>
      </c>
      <c r="E71" s="20"/>
      <c r="F71" s="21"/>
      <c r="G71" s="22"/>
      <c r="H71" s="23"/>
      <c r="I71" s="20"/>
      <c r="J71" s="23">
        <f t="shared" si="0"/>
        <v>0</v>
      </c>
      <c r="K71" s="100"/>
      <c r="L71" s="100">
        <f t="shared" si="15"/>
        <v>0</v>
      </c>
      <c r="M71" s="23"/>
      <c r="N71" s="23">
        <f t="shared" si="16"/>
        <v>0</v>
      </c>
      <c r="O71" s="23"/>
      <c r="P71" s="23">
        <f t="shared" si="17"/>
        <v>0</v>
      </c>
      <c r="Q71" s="23"/>
      <c r="R71" s="23">
        <f t="shared" si="20"/>
        <v>0</v>
      </c>
      <c r="S71" s="23"/>
      <c r="T71" s="23">
        <f t="shared" si="21"/>
        <v>0</v>
      </c>
      <c r="U71" s="23"/>
      <c r="V71" s="23">
        <f t="shared" ref="V71:V139" si="28">I71*U71</f>
        <v>0</v>
      </c>
      <c r="W71" s="23"/>
      <c r="X71" s="23">
        <f t="shared" si="19"/>
        <v>0</v>
      </c>
      <c r="Y71" s="23"/>
      <c r="Z71" s="42">
        <f t="shared" ref="Z71:Z139" si="29">I71*Y71</f>
        <v>0</v>
      </c>
      <c r="AA71" s="23"/>
      <c r="AB71" s="23">
        <f t="shared" si="22"/>
        <v>0</v>
      </c>
      <c r="AC71" s="23"/>
      <c r="AD71" s="23">
        <f t="shared" si="23"/>
        <v>0</v>
      </c>
      <c r="AE71" s="23"/>
      <c r="AF71" s="23">
        <f t="shared" si="24"/>
        <v>0</v>
      </c>
      <c r="AG71" s="23"/>
      <c r="AH71" s="23">
        <f t="shared" si="25"/>
        <v>0</v>
      </c>
      <c r="AI71" s="23"/>
      <c r="AJ71" s="23">
        <f t="shared" si="26"/>
        <v>0</v>
      </c>
      <c r="AK71" s="23"/>
      <c r="AL71" s="23">
        <f t="shared" si="27"/>
        <v>0</v>
      </c>
      <c r="AM71" s="24">
        <f t="shared" si="18"/>
        <v>0</v>
      </c>
      <c r="AN71" s="15">
        <f t="shared" si="18"/>
        <v>0</v>
      </c>
      <c r="AO71" s="23">
        <f t="shared" si="13"/>
        <v>0</v>
      </c>
      <c r="AP71" s="23">
        <f t="shared" si="14"/>
        <v>0</v>
      </c>
      <c r="AQ71" s="20"/>
    </row>
    <row r="72" spans="1:43" s="37" customFormat="1" ht="21" x14ac:dyDescent="0.35">
      <c r="A72" s="19"/>
      <c r="B72" s="18"/>
      <c r="C72" s="19"/>
      <c r="D72" s="25">
        <v>20</v>
      </c>
      <c r="E72" s="25"/>
      <c r="F72" s="21"/>
      <c r="G72" s="22"/>
      <c r="H72" s="23"/>
      <c r="I72" s="25">
        <v>0.6</v>
      </c>
      <c r="J72" s="23">
        <f t="shared" si="0"/>
        <v>20</v>
      </c>
      <c r="K72" s="100"/>
      <c r="L72" s="100">
        <f t="shared" si="15"/>
        <v>0</v>
      </c>
      <c r="M72" s="23"/>
      <c r="N72" s="23">
        <f t="shared" si="16"/>
        <v>0</v>
      </c>
      <c r="O72" s="23">
        <v>20</v>
      </c>
      <c r="P72" s="23">
        <f t="shared" si="17"/>
        <v>12</v>
      </c>
      <c r="Q72" s="23"/>
      <c r="R72" s="23">
        <f t="shared" si="20"/>
        <v>0</v>
      </c>
      <c r="S72" s="23"/>
      <c r="T72" s="23">
        <f t="shared" si="21"/>
        <v>0</v>
      </c>
      <c r="U72" s="23"/>
      <c r="V72" s="23">
        <f t="shared" si="28"/>
        <v>0</v>
      </c>
      <c r="W72" s="23"/>
      <c r="X72" s="23">
        <f t="shared" si="19"/>
        <v>0</v>
      </c>
      <c r="Y72" s="23"/>
      <c r="Z72" s="42">
        <f t="shared" si="29"/>
        <v>0</v>
      </c>
      <c r="AA72" s="23"/>
      <c r="AB72" s="23">
        <f t="shared" si="22"/>
        <v>0</v>
      </c>
      <c r="AC72" s="23"/>
      <c r="AD72" s="23">
        <f t="shared" si="23"/>
        <v>0</v>
      </c>
      <c r="AE72" s="23"/>
      <c r="AF72" s="23">
        <f t="shared" si="24"/>
        <v>0</v>
      </c>
      <c r="AG72" s="23"/>
      <c r="AH72" s="23">
        <f t="shared" si="25"/>
        <v>0</v>
      </c>
      <c r="AI72" s="23"/>
      <c r="AJ72" s="23">
        <f t="shared" si="26"/>
        <v>0</v>
      </c>
      <c r="AK72" s="23"/>
      <c r="AL72" s="23">
        <f t="shared" si="27"/>
        <v>0</v>
      </c>
      <c r="AM72" s="24">
        <f t="shared" si="18"/>
        <v>20</v>
      </c>
      <c r="AN72" s="15">
        <f t="shared" si="18"/>
        <v>12</v>
      </c>
      <c r="AO72" s="23">
        <f t="shared" si="13"/>
        <v>0</v>
      </c>
      <c r="AP72" s="23">
        <f t="shared" si="14"/>
        <v>0</v>
      </c>
      <c r="AQ72" s="20"/>
    </row>
    <row r="73" spans="1:43" s="37" customFormat="1" ht="210" x14ac:dyDescent="0.35">
      <c r="A73" s="17">
        <v>27</v>
      </c>
      <c r="B73" s="18" t="s">
        <v>61</v>
      </c>
      <c r="C73" s="19" t="s">
        <v>37</v>
      </c>
      <c r="D73" s="20"/>
      <c r="E73" s="20"/>
      <c r="F73" s="21"/>
      <c r="G73" s="22"/>
      <c r="H73" s="23"/>
      <c r="I73" s="20"/>
      <c r="J73" s="23">
        <f t="shared" si="0"/>
        <v>0</v>
      </c>
      <c r="K73" s="100"/>
      <c r="L73" s="100">
        <f t="shared" si="15"/>
        <v>0</v>
      </c>
      <c r="M73" s="23"/>
      <c r="N73" s="23">
        <f t="shared" si="16"/>
        <v>0</v>
      </c>
      <c r="O73" s="23"/>
      <c r="P73" s="23">
        <f t="shared" si="17"/>
        <v>0</v>
      </c>
      <c r="Q73" s="23"/>
      <c r="R73" s="23">
        <f t="shared" si="20"/>
        <v>0</v>
      </c>
      <c r="S73" s="23"/>
      <c r="T73" s="23">
        <f t="shared" si="21"/>
        <v>0</v>
      </c>
      <c r="U73" s="23"/>
      <c r="V73" s="23">
        <f t="shared" si="28"/>
        <v>0</v>
      </c>
      <c r="W73" s="23"/>
      <c r="X73" s="23">
        <f t="shared" si="19"/>
        <v>0</v>
      </c>
      <c r="Y73" s="23"/>
      <c r="Z73" s="42">
        <f t="shared" si="29"/>
        <v>0</v>
      </c>
      <c r="AA73" s="23"/>
      <c r="AB73" s="23">
        <f t="shared" si="22"/>
        <v>0</v>
      </c>
      <c r="AC73" s="23"/>
      <c r="AD73" s="23">
        <f t="shared" si="23"/>
        <v>0</v>
      </c>
      <c r="AE73" s="23"/>
      <c r="AF73" s="23">
        <f t="shared" si="24"/>
        <v>0</v>
      </c>
      <c r="AG73" s="23"/>
      <c r="AH73" s="23">
        <f t="shared" si="25"/>
        <v>0</v>
      </c>
      <c r="AI73" s="23"/>
      <c r="AJ73" s="23">
        <f t="shared" si="26"/>
        <v>0</v>
      </c>
      <c r="AK73" s="23"/>
      <c r="AL73" s="23">
        <f t="shared" si="27"/>
        <v>0</v>
      </c>
      <c r="AM73" s="24">
        <f t="shared" si="18"/>
        <v>0</v>
      </c>
      <c r="AN73" s="15">
        <f t="shared" si="18"/>
        <v>0</v>
      </c>
      <c r="AO73" s="23">
        <f t="shared" si="13"/>
        <v>0</v>
      </c>
      <c r="AP73" s="23">
        <f t="shared" si="14"/>
        <v>0</v>
      </c>
      <c r="AQ73" s="20"/>
    </row>
    <row r="74" spans="1:43" s="37" customFormat="1" ht="21" x14ac:dyDescent="0.35">
      <c r="A74" s="19"/>
      <c r="B74" s="18"/>
      <c r="C74" s="19"/>
      <c r="D74" s="25">
        <v>0</v>
      </c>
      <c r="E74" s="25"/>
      <c r="F74" s="21"/>
      <c r="G74" s="22"/>
      <c r="H74" s="23"/>
      <c r="I74" s="25">
        <v>0.75</v>
      </c>
      <c r="J74" s="23">
        <f t="shared" si="0"/>
        <v>0</v>
      </c>
      <c r="K74" s="100"/>
      <c r="L74" s="100">
        <f t="shared" si="15"/>
        <v>0</v>
      </c>
      <c r="M74" s="23"/>
      <c r="N74" s="23">
        <f t="shared" si="16"/>
        <v>0</v>
      </c>
      <c r="O74" s="23"/>
      <c r="P74" s="23">
        <f t="shared" si="17"/>
        <v>0</v>
      </c>
      <c r="Q74" s="23"/>
      <c r="R74" s="23">
        <f t="shared" si="20"/>
        <v>0</v>
      </c>
      <c r="S74" s="23"/>
      <c r="T74" s="23">
        <f t="shared" si="21"/>
        <v>0</v>
      </c>
      <c r="U74" s="23"/>
      <c r="V74" s="23">
        <f t="shared" si="28"/>
        <v>0</v>
      </c>
      <c r="W74" s="23"/>
      <c r="X74" s="23">
        <f t="shared" si="19"/>
        <v>0</v>
      </c>
      <c r="Y74" s="23"/>
      <c r="Z74" s="42">
        <f t="shared" si="29"/>
        <v>0</v>
      </c>
      <c r="AA74" s="23"/>
      <c r="AB74" s="23">
        <f t="shared" si="22"/>
        <v>0</v>
      </c>
      <c r="AC74" s="23"/>
      <c r="AD74" s="23">
        <f t="shared" si="23"/>
        <v>0</v>
      </c>
      <c r="AE74" s="23"/>
      <c r="AF74" s="23">
        <f t="shared" si="24"/>
        <v>0</v>
      </c>
      <c r="AG74" s="23"/>
      <c r="AH74" s="23">
        <f t="shared" si="25"/>
        <v>0</v>
      </c>
      <c r="AI74" s="23"/>
      <c r="AJ74" s="23">
        <f t="shared" si="26"/>
        <v>0</v>
      </c>
      <c r="AK74" s="23"/>
      <c r="AL74" s="23">
        <f t="shared" si="27"/>
        <v>0</v>
      </c>
      <c r="AM74" s="24">
        <f t="shared" si="18"/>
        <v>0</v>
      </c>
      <c r="AN74" s="15">
        <f t="shared" si="18"/>
        <v>0</v>
      </c>
      <c r="AO74" s="23">
        <f t="shared" si="13"/>
        <v>0</v>
      </c>
      <c r="AP74" s="23">
        <f t="shared" si="14"/>
        <v>0</v>
      </c>
      <c r="AQ74" s="20"/>
    </row>
    <row r="75" spans="1:43" s="37" customFormat="1" ht="21" x14ac:dyDescent="0.35">
      <c r="A75" s="19"/>
      <c r="B75" s="18"/>
      <c r="C75" s="19"/>
      <c r="D75" s="25">
        <v>0</v>
      </c>
      <c r="E75" s="25"/>
      <c r="F75" s="21"/>
      <c r="G75" s="22"/>
      <c r="H75" s="23"/>
      <c r="I75" s="25">
        <v>0.75</v>
      </c>
      <c r="J75" s="23">
        <f t="shared" ref="J75:J144" si="30">D75+H75</f>
        <v>0</v>
      </c>
      <c r="K75" s="100"/>
      <c r="L75" s="100">
        <f t="shared" si="15"/>
        <v>0</v>
      </c>
      <c r="M75" s="23"/>
      <c r="N75" s="23">
        <f t="shared" si="16"/>
        <v>0</v>
      </c>
      <c r="O75" s="23"/>
      <c r="P75" s="23">
        <f t="shared" si="17"/>
        <v>0</v>
      </c>
      <c r="Q75" s="23"/>
      <c r="R75" s="23">
        <f t="shared" si="20"/>
        <v>0</v>
      </c>
      <c r="S75" s="23"/>
      <c r="T75" s="23">
        <f t="shared" si="21"/>
        <v>0</v>
      </c>
      <c r="U75" s="23"/>
      <c r="V75" s="23">
        <f t="shared" si="28"/>
        <v>0</v>
      </c>
      <c r="W75" s="23"/>
      <c r="X75" s="23">
        <f t="shared" si="19"/>
        <v>0</v>
      </c>
      <c r="Y75" s="23"/>
      <c r="Z75" s="42">
        <f t="shared" si="29"/>
        <v>0</v>
      </c>
      <c r="AA75" s="23"/>
      <c r="AB75" s="23">
        <f t="shared" si="22"/>
        <v>0</v>
      </c>
      <c r="AC75" s="23"/>
      <c r="AD75" s="23">
        <f t="shared" si="23"/>
        <v>0</v>
      </c>
      <c r="AE75" s="23"/>
      <c r="AF75" s="23">
        <f t="shared" si="24"/>
        <v>0</v>
      </c>
      <c r="AG75" s="23"/>
      <c r="AH75" s="23">
        <f t="shared" si="25"/>
        <v>0</v>
      </c>
      <c r="AI75" s="23"/>
      <c r="AJ75" s="23">
        <f t="shared" si="26"/>
        <v>0</v>
      </c>
      <c r="AK75" s="23"/>
      <c r="AL75" s="23">
        <f t="shared" si="27"/>
        <v>0</v>
      </c>
      <c r="AM75" s="24">
        <f t="shared" ref="AM75:AN109" si="31">K75+M75+O75+Q75+S75+U75+W75+Y75+AA75+AC75+AE75+AG75+AI75+AK75</f>
        <v>0</v>
      </c>
      <c r="AN75" s="15">
        <f t="shared" si="31"/>
        <v>0</v>
      </c>
      <c r="AO75" s="23">
        <f t="shared" ref="AO75:AO143" si="32">J75-AM75</f>
        <v>0</v>
      </c>
      <c r="AP75" s="23">
        <f t="shared" ref="AP75:AP143" si="33">I75*AO75</f>
        <v>0</v>
      </c>
      <c r="AQ75" s="20"/>
    </row>
    <row r="76" spans="1:43" s="37" customFormat="1" ht="21" x14ac:dyDescent="0.35">
      <c r="A76" s="19"/>
      <c r="B76" s="18"/>
      <c r="C76" s="19"/>
      <c r="D76" s="26">
        <v>670</v>
      </c>
      <c r="E76" s="26"/>
      <c r="F76" s="21"/>
      <c r="G76" s="22"/>
      <c r="H76" s="23"/>
      <c r="I76" s="25">
        <v>0.75</v>
      </c>
      <c r="J76" s="23">
        <f t="shared" si="30"/>
        <v>670</v>
      </c>
      <c r="K76" s="100">
        <v>50</v>
      </c>
      <c r="L76" s="100">
        <f t="shared" si="15"/>
        <v>37.5</v>
      </c>
      <c r="M76" s="23">
        <v>250</v>
      </c>
      <c r="N76" s="23">
        <f t="shared" si="16"/>
        <v>187.5</v>
      </c>
      <c r="O76" s="23">
        <f>20+50</f>
        <v>70</v>
      </c>
      <c r="P76" s="23">
        <f t="shared" si="17"/>
        <v>52.5</v>
      </c>
      <c r="Q76" s="23"/>
      <c r="R76" s="23">
        <f t="shared" si="20"/>
        <v>0</v>
      </c>
      <c r="S76" s="23"/>
      <c r="T76" s="23">
        <f t="shared" si="21"/>
        <v>0</v>
      </c>
      <c r="U76" s="23"/>
      <c r="V76" s="23">
        <f t="shared" si="28"/>
        <v>0</v>
      </c>
      <c r="W76" s="23"/>
      <c r="X76" s="23">
        <f t="shared" si="19"/>
        <v>0</v>
      </c>
      <c r="Y76" s="23"/>
      <c r="Z76" s="42">
        <f t="shared" si="29"/>
        <v>0</v>
      </c>
      <c r="AA76" s="23"/>
      <c r="AB76" s="23">
        <f t="shared" si="22"/>
        <v>0</v>
      </c>
      <c r="AC76" s="23">
        <v>100</v>
      </c>
      <c r="AD76" s="23">
        <f t="shared" si="23"/>
        <v>75</v>
      </c>
      <c r="AE76" s="23">
        <v>50</v>
      </c>
      <c r="AF76" s="23">
        <f t="shared" si="24"/>
        <v>37.5</v>
      </c>
      <c r="AG76" s="23"/>
      <c r="AH76" s="23">
        <f t="shared" si="25"/>
        <v>0</v>
      </c>
      <c r="AI76" s="23"/>
      <c r="AJ76" s="23">
        <f t="shared" si="26"/>
        <v>0</v>
      </c>
      <c r="AK76" s="23"/>
      <c r="AL76" s="23">
        <f t="shared" si="27"/>
        <v>0</v>
      </c>
      <c r="AM76" s="24">
        <f t="shared" si="31"/>
        <v>520</v>
      </c>
      <c r="AN76" s="15">
        <f t="shared" si="31"/>
        <v>390</v>
      </c>
      <c r="AO76" s="23">
        <f t="shared" si="32"/>
        <v>150</v>
      </c>
      <c r="AP76" s="23">
        <f t="shared" si="33"/>
        <v>112.5</v>
      </c>
      <c r="AQ76" s="20"/>
    </row>
    <row r="77" spans="1:43" s="37" customFormat="1" ht="21" x14ac:dyDescent="0.35">
      <c r="A77" s="19"/>
      <c r="B77" s="18"/>
      <c r="C77" s="19"/>
      <c r="D77" s="26">
        <v>1000</v>
      </c>
      <c r="E77" s="25"/>
      <c r="F77" s="21"/>
      <c r="G77" s="22"/>
      <c r="H77" s="23"/>
      <c r="I77" s="25">
        <v>0.75</v>
      </c>
      <c r="J77" s="23">
        <f t="shared" si="30"/>
        <v>1000</v>
      </c>
      <c r="K77" s="100"/>
      <c r="L77" s="100">
        <f t="shared" si="15"/>
        <v>0</v>
      </c>
      <c r="M77" s="23"/>
      <c r="N77" s="23">
        <f t="shared" si="16"/>
        <v>0</v>
      </c>
      <c r="O77" s="23">
        <v>450</v>
      </c>
      <c r="P77" s="23">
        <f t="shared" si="17"/>
        <v>337.5</v>
      </c>
      <c r="Q77" s="23"/>
      <c r="R77" s="23">
        <f t="shared" si="20"/>
        <v>0</v>
      </c>
      <c r="S77" s="23"/>
      <c r="T77" s="23">
        <f t="shared" si="21"/>
        <v>0</v>
      </c>
      <c r="U77" s="23"/>
      <c r="V77" s="23">
        <f t="shared" si="28"/>
        <v>0</v>
      </c>
      <c r="W77" s="23"/>
      <c r="X77" s="23">
        <f t="shared" si="19"/>
        <v>0</v>
      </c>
      <c r="Y77" s="23"/>
      <c r="Z77" s="42">
        <f t="shared" si="29"/>
        <v>0</v>
      </c>
      <c r="AA77" s="23"/>
      <c r="AB77" s="23">
        <f t="shared" si="22"/>
        <v>0</v>
      </c>
      <c r="AC77" s="23"/>
      <c r="AD77" s="23">
        <f t="shared" si="23"/>
        <v>0</v>
      </c>
      <c r="AE77" s="23"/>
      <c r="AF77" s="23">
        <f t="shared" si="24"/>
        <v>0</v>
      </c>
      <c r="AG77" s="23"/>
      <c r="AH77" s="23">
        <f t="shared" si="25"/>
        <v>0</v>
      </c>
      <c r="AI77" s="23"/>
      <c r="AJ77" s="23">
        <f t="shared" si="26"/>
        <v>0</v>
      </c>
      <c r="AK77" s="23"/>
      <c r="AL77" s="23">
        <f t="shared" si="27"/>
        <v>0</v>
      </c>
      <c r="AM77" s="24">
        <f t="shared" si="31"/>
        <v>450</v>
      </c>
      <c r="AN77" s="15">
        <f t="shared" si="31"/>
        <v>337.5</v>
      </c>
      <c r="AO77" s="23">
        <f t="shared" si="32"/>
        <v>550</v>
      </c>
      <c r="AP77" s="23">
        <f t="shared" si="33"/>
        <v>412.5</v>
      </c>
      <c r="AQ77" s="20"/>
    </row>
    <row r="78" spans="1:43" s="37" customFormat="1" ht="189" x14ac:dyDescent="0.35">
      <c r="A78" s="17">
        <v>28</v>
      </c>
      <c r="B78" s="18" t="s">
        <v>62</v>
      </c>
      <c r="C78" s="19" t="s">
        <v>37</v>
      </c>
      <c r="D78" s="20"/>
      <c r="E78" s="20"/>
      <c r="F78" s="21"/>
      <c r="G78" s="22"/>
      <c r="H78" s="23"/>
      <c r="I78" s="20"/>
      <c r="J78" s="23">
        <f t="shared" si="30"/>
        <v>0</v>
      </c>
      <c r="K78" s="100"/>
      <c r="L78" s="100">
        <f t="shared" si="15"/>
        <v>0</v>
      </c>
      <c r="M78" s="23"/>
      <c r="N78" s="23">
        <f t="shared" si="16"/>
        <v>0</v>
      </c>
      <c r="O78" s="23"/>
      <c r="P78" s="23">
        <f t="shared" si="17"/>
        <v>0</v>
      </c>
      <c r="Q78" s="23"/>
      <c r="R78" s="23">
        <f t="shared" si="20"/>
        <v>0</v>
      </c>
      <c r="S78" s="23"/>
      <c r="T78" s="23">
        <f t="shared" si="21"/>
        <v>0</v>
      </c>
      <c r="U78" s="23"/>
      <c r="V78" s="23">
        <f t="shared" si="28"/>
        <v>0</v>
      </c>
      <c r="W78" s="23"/>
      <c r="X78" s="23">
        <f t="shared" si="19"/>
        <v>0</v>
      </c>
      <c r="Y78" s="23"/>
      <c r="Z78" s="42">
        <f t="shared" si="29"/>
        <v>0</v>
      </c>
      <c r="AA78" s="23"/>
      <c r="AB78" s="23">
        <f t="shared" si="22"/>
        <v>0</v>
      </c>
      <c r="AC78" s="23"/>
      <c r="AD78" s="23">
        <f t="shared" si="23"/>
        <v>0</v>
      </c>
      <c r="AE78" s="23"/>
      <c r="AF78" s="23">
        <f t="shared" si="24"/>
        <v>0</v>
      </c>
      <c r="AG78" s="23"/>
      <c r="AH78" s="23">
        <f t="shared" si="25"/>
        <v>0</v>
      </c>
      <c r="AI78" s="23"/>
      <c r="AJ78" s="23">
        <f t="shared" si="26"/>
        <v>0</v>
      </c>
      <c r="AK78" s="23"/>
      <c r="AL78" s="23">
        <f t="shared" si="27"/>
        <v>0</v>
      </c>
      <c r="AM78" s="24">
        <f t="shared" si="31"/>
        <v>0</v>
      </c>
      <c r="AN78" s="15">
        <f t="shared" si="31"/>
        <v>0</v>
      </c>
      <c r="AO78" s="23">
        <f t="shared" si="32"/>
        <v>0</v>
      </c>
      <c r="AP78" s="23">
        <f t="shared" si="33"/>
        <v>0</v>
      </c>
      <c r="AQ78" s="20"/>
    </row>
    <row r="79" spans="1:43" s="37" customFormat="1" ht="63" x14ac:dyDescent="0.35">
      <c r="A79" s="19"/>
      <c r="B79" s="18"/>
      <c r="C79" s="19"/>
      <c r="D79" s="26">
        <v>1080</v>
      </c>
      <c r="E79" s="26"/>
      <c r="F79" s="21"/>
      <c r="G79" s="22"/>
      <c r="H79" s="23"/>
      <c r="I79" s="25">
        <v>0</v>
      </c>
      <c r="J79" s="23">
        <f t="shared" si="30"/>
        <v>1080</v>
      </c>
      <c r="K79" s="100"/>
      <c r="L79" s="100">
        <f t="shared" si="15"/>
        <v>0</v>
      </c>
      <c r="M79" s="23">
        <v>500</v>
      </c>
      <c r="N79" s="23">
        <f t="shared" si="16"/>
        <v>0</v>
      </c>
      <c r="O79" s="23"/>
      <c r="P79" s="23">
        <f t="shared" si="17"/>
        <v>0</v>
      </c>
      <c r="Q79" s="23"/>
      <c r="R79" s="23">
        <f t="shared" si="20"/>
        <v>0</v>
      </c>
      <c r="S79" s="23"/>
      <c r="T79" s="23">
        <f t="shared" si="21"/>
        <v>0</v>
      </c>
      <c r="U79" s="23"/>
      <c r="V79" s="23">
        <f t="shared" si="28"/>
        <v>0</v>
      </c>
      <c r="W79" s="23"/>
      <c r="X79" s="23">
        <f t="shared" si="19"/>
        <v>0</v>
      </c>
      <c r="Y79" s="23"/>
      <c r="Z79" s="42">
        <f t="shared" si="29"/>
        <v>0</v>
      </c>
      <c r="AA79" s="23"/>
      <c r="AB79" s="23">
        <f t="shared" si="22"/>
        <v>0</v>
      </c>
      <c r="AC79" s="23"/>
      <c r="AD79" s="23">
        <f t="shared" si="23"/>
        <v>0</v>
      </c>
      <c r="AE79" s="23"/>
      <c r="AF79" s="23">
        <f t="shared" si="24"/>
        <v>0</v>
      </c>
      <c r="AG79" s="23"/>
      <c r="AH79" s="23">
        <f t="shared" si="25"/>
        <v>0</v>
      </c>
      <c r="AI79" s="23"/>
      <c r="AJ79" s="23">
        <f t="shared" si="26"/>
        <v>0</v>
      </c>
      <c r="AK79" s="23">
        <v>100</v>
      </c>
      <c r="AL79" s="23">
        <f t="shared" si="27"/>
        <v>0</v>
      </c>
      <c r="AM79" s="24">
        <f t="shared" si="31"/>
        <v>600</v>
      </c>
      <c r="AN79" s="15">
        <f t="shared" si="31"/>
        <v>0</v>
      </c>
      <c r="AO79" s="23">
        <f t="shared" si="32"/>
        <v>480</v>
      </c>
      <c r="AP79" s="23">
        <f t="shared" si="33"/>
        <v>0</v>
      </c>
      <c r="AQ79" s="18" t="s">
        <v>310</v>
      </c>
    </row>
    <row r="80" spans="1:43" s="37" customFormat="1" ht="231" x14ac:dyDescent="0.35">
      <c r="A80" s="17">
        <v>30</v>
      </c>
      <c r="B80" s="18" t="s">
        <v>63</v>
      </c>
      <c r="C80" s="19" t="s">
        <v>37</v>
      </c>
      <c r="D80" s="20"/>
      <c r="E80" s="20"/>
      <c r="F80" s="21"/>
      <c r="G80" s="22"/>
      <c r="H80" s="23"/>
      <c r="I80" s="20"/>
      <c r="J80" s="23">
        <f t="shared" si="30"/>
        <v>0</v>
      </c>
      <c r="K80" s="100"/>
      <c r="L80" s="100">
        <f t="shared" si="15"/>
        <v>0</v>
      </c>
      <c r="M80" s="23"/>
      <c r="N80" s="23">
        <f t="shared" si="16"/>
        <v>0</v>
      </c>
      <c r="O80" s="23"/>
      <c r="P80" s="23">
        <f t="shared" si="17"/>
        <v>0</v>
      </c>
      <c r="Q80" s="23"/>
      <c r="R80" s="23">
        <f t="shared" si="20"/>
        <v>0</v>
      </c>
      <c r="S80" s="23"/>
      <c r="T80" s="23">
        <f t="shared" si="21"/>
        <v>0</v>
      </c>
      <c r="U80" s="23"/>
      <c r="V80" s="23">
        <f t="shared" si="28"/>
        <v>0</v>
      </c>
      <c r="W80" s="23"/>
      <c r="X80" s="23">
        <f t="shared" si="19"/>
        <v>0</v>
      </c>
      <c r="Y80" s="23"/>
      <c r="Z80" s="42">
        <f t="shared" si="29"/>
        <v>0</v>
      </c>
      <c r="AA80" s="23"/>
      <c r="AB80" s="23">
        <f t="shared" si="22"/>
        <v>0</v>
      </c>
      <c r="AC80" s="23"/>
      <c r="AD80" s="23">
        <f t="shared" si="23"/>
        <v>0</v>
      </c>
      <c r="AE80" s="23"/>
      <c r="AF80" s="23">
        <f t="shared" si="24"/>
        <v>0</v>
      </c>
      <c r="AG80" s="23"/>
      <c r="AH80" s="23">
        <f t="shared" si="25"/>
        <v>0</v>
      </c>
      <c r="AI80" s="23"/>
      <c r="AJ80" s="23">
        <f t="shared" si="26"/>
        <v>0</v>
      </c>
      <c r="AK80" s="23"/>
      <c r="AL80" s="23">
        <f t="shared" si="27"/>
        <v>0</v>
      </c>
      <c r="AM80" s="24">
        <f t="shared" si="31"/>
        <v>0</v>
      </c>
      <c r="AN80" s="15">
        <f t="shared" si="31"/>
        <v>0</v>
      </c>
      <c r="AO80" s="23">
        <f t="shared" si="32"/>
        <v>0</v>
      </c>
      <c r="AP80" s="23">
        <f t="shared" si="33"/>
        <v>0</v>
      </c>
      <c r="AQ80" s="20"/>
    </row>
    <row r="81" spans="1:43" s="37" customFormat="1" ht="21" x14ac:dyDescent="0.35">
      <c r="A81" s="19"/>
      <c r="B81" s="18"/>
      <c r="C81" s="19"/>
      <c r="D81" s="25">
        <v>0</v>
      </c>
      <c r="E81" s="25"/>
      <c r="F81" s="21"/>
      <c r="G81" s="22"/>
      <c r="H81" s="23"/>
      <c r="I81" s="25">
        <v>2.6</v>
      </c>
      <c r="J81" s="23">
        <f t="shared" si="30"/>
        <v>0</v>
      </c>
      <c r="K81" s="100"/>
      <c r="L81" s="100">
        <f t="shared" si="15"/>
        <v>0</v>
      </c>
      <c r="M81" s="23"/>
      <c r="N81" s="23">
        <f t="shared" si="16"/>
        <v>0</v>
      </c>
      <c r="O81" s="23"/>
      <c r="P81" s="23">
        <f t="shared" si="17"/>
        <v>0</v>
      </c>
      <c r="Q81" s="23"/>
      <c r="R81" s="23">
        <f t="shared" si="20"/>
        <v>0</v>
      </c>
      <c r="S81" s="23"/>
      <c r="T81" s="23">
        <f t="shared" si="21"/>
        <v>0</v>
      </c>
      <c r="U81" s="23"/>
      <c r="V81" s="23">
        <f t="shared" si="28"/>
        <v>0</v>
      </c>
      <c r="W81" s="23"/>
      <c r="X81" s="23">
        <f t="shared" si="19"/>
        <v>0</v>
      </c>
      <c r="Y81" s="23"/>
      <c r="Z81" s="42">
        <f t="shared" si="29"/>
        <v>0</v>
      </c>
      <c r="AA81" s="23"/>
      <c r="AB81" s="23">
        <f t="shared" si="22"/>
        <v>0</v>
      </c>
      <c r="AC81" s="23"/>
      <c r="AD81" s="23">
        <f t="shared" si="23"/>
        <v>0</v>
      </c>
      <c r="AE81" s="23"/>
      <c r="AF81" s="23">
        <f t="shared" si="24"/>
        <v>0</v>
      </c>
      <c r="AG81" s="23"/>
      <c r="AH81" s="23">
        <f t="shared" si="25"/>
        <v>0</v>
      </c>
      <c r="AI81" s="23"/>
      <c r="AJ81" s="23">
        <f t="shared" si="26"/>
        <v>0</v>
      </c>
      <c r="AK81" s="23"/>
      <c r="AL81" s="23">
        <f t="shared" si="27"/>
        <v>0</v>
      </c>
      <c r="AM81" s="24">
        <f t="shared" si="31"/>
        <v>0</v>
      </c>
      <c r="AN81" s="15">
        <f t="shared" si="31"/>
        <v>0</v>
      </c>
      <c r="AO81" s="23">
        <f t="shared" si="32"/>
        <v>0</v>
      </c>
      <c r="AP81" s="23">
        <f t="shared" si="33"/>
        <v>0</v>
      </c>
      <c r="AQ81" s="20"/>
    </row>
    <row r="82" spans="1:43" s="37" customFormat="1" ht="21" x14ac:dyDescent="0.35">
      <c r="A82" s="19"/>
      <c r="B82" s="18"/>
      <c r="C82" s="19"/>
      <c r="D82" s="26">
        <v>120</v>
      </c>
      <c r="E82" s="26"/>
      <c r="F82" s="21"/>
      <c r="G82" s="22"/>
      <c r="H82" s="23"/>
      <c r="I82" s="25">
        <v>2.6</v>
      </c>
      <c r="J82" s="23">
        <f t="shared" si="30"/>
        <v>120</v>
      </c>
      <c r="K82" s="100"/>
      <c r="L82" s="100">
        <f t="shared" si="15"/>
        <v>0</v>
      </c>
      <c r="M82" s="23"/>
      <c r="N82" s="23">
        <f t="shared" si="16"/>
        <v>0</v>
      </c>
      <c r="O82" s="23">
        <f>50</f>
        <v>50</v>
      </c>
      <c r="P82" s="23">
        <f t="shared" si="17"/>
        <v>130</v>
      </c>
      <c r="Q82" s="23"/>
      <c r="R82" s="23">
        <f t="shared" si="20"/>
        <v>0</v>
      </c>
      <c r="S82" s="23"/>
      <c r="T82" s="23">
        <f t="shared" si="21"/>
        <v>0</v>
      </c>
      <c r="U82" s="23"/>
      <c r="V82" s="23">
        <f t="shared" si="28"/>
        <v>0</v>
      </c>
      <c r="W82" s="23">
        <v>50</v>
      </c>
      <c r="X82" s="23">
        <f t="shared" si="19"/>
        <v>130</v>
      </c>
      <c r="Y82" s="23"/>
      <c r="Z82" s="42">
        <f t="shared" si="29"/>
        <v>0</v>
      </c>
      <c r="AA82" s="23"/>
      <c r="AB82" s="23">
        <f t="shared" si="22"/>
        <v>0</v>
      </c>
      <c r="AC82" s="23"/>
      <c r="AD82" s="23">
        <f t="shared" si="23"/>
        <v>0</v>
      </c>
      <c r="AE82" s="23"/>
      <c r="AF82" s="23">
        <f t="shared" si="24"/>
        <v>0</v>
      </c>
      <c r="AG82" s="23"/>
      <c r="AH82" s="23">
        <f t="shared" si="25"/>
        <v>0</v>
      </c>
      <c r="AI82" s="23">
        <f>20</f>
        <v>20</v>
      </c>
      <c r="AJ82" s="23">
        <f t="shared" si="26"/>
        <v>52</v>
      </c>
      <c r="AK82" s="23"/>
      <c r="AL82" s="23">
        <f t="shared" si="27"/>
        <v>0</v>
      </c>
      <c r="AM82" s="24">
        <f t="shared" si="31"/>
        <v>120</v>
      </c>
      <c r="AN82" s="15">
        <f t="shared" si="31"/>
        <v>312</v>
      </c>
      <c r="AO82" s="23">
        <f t="shared" si="32"/>
        <v>0</v>
      </c>
      <c r="AP82" s="23">
        <f t="shared" si="33"/>
        <v>0</v>
      </c>
      <c r="AQ82" s="20"/>
    </row>
    <row r="83" spans="1:43" s="37" customFormat="1" ht="21" x14ac:dyDescent="0.35">
      <c r="A83" s="19"/>
      <c r="B83" s="18"/>
      <c r="C83" s="19"/>
      <c r="D83" s="26">
        <v>0</v>
      </c>
      <c r="E83" s="25" t="s">
        <v>38</v>
      </c>
      <c r="F83" s="21">
        <v>6561</v>
      </c>
      <c r="G83" s="22">
        <v>243811</v>
      </c>
      <c r="H83" s="23">
        <v>1000</v>
      </c>
      <c r="I83" s="25">
        <v>2.6</v>
      </c>
      <c r="J83" s="23">
        <f t="shared" si="30"/>
        <v>1000</v>
      </c>
      <c r="K83" s="100"/>
      <c r="L83" s="100">
        <f t="shared" si="15"/>
        <v>0</v>
      </c>
      <c r="M83" s="23">
        <v>500</v>
      </c>
      <c r="N83" s="23">
        <f t="shared" si="16"/>
        <v>1300</v>
      </c>
      <c r="O83" s="23">
        <v>50</v>
      </c>
      <c r="P83" s="23">
        <f t="shared" si="17"/>
        <v>130</v>
      </c>
      <c r="Q83" s="23"/>
      <c r="R83" s="23">
        <f t="shared" si="20"/>
        <v>0</v>
      </c>
      <c r="S83" s="23"/>
      <c r="T83" s="23">
        <f t="shared" si="21"/>
        <v>0</v>
      </c>
      <c r="U83" s="23"/>
      <c r="V83" s="23">
        <f t="shared" si="28"/>
        <v>0</v>
      </c>
      <c r="W83" s="23"/>
      <c r="X83" s="23">
        <f t="shared" si="19"/>
        <v>0</v>
      </c>
      <c r="Y83" s="23"/>
      <c r="Z83" s="42">
        <f t="shared" si="29"/>
        <v>0</v>
      </c>
      <c r="AA83" s="23"/>
      <c r="AB83" s="23">
        <f t="shared" si="22"/>
        <v>0</v>
      </c>
      <c r="AC83" s="23">
        <v>100</v>
      </c>
      <c r="AD83" s="23">
        <f t="shared" si="23"/>
        <v>260</v>
      </c>
      <c r="AE83" s="23"/>
      <c r="AF83" s="23">
        <f t="shared" si="24"/>
        <v>0</v>
      </c>
      <c r="AG83" s="23"/>
      <c r="AH83" s="23">
        <f t="shared" si="25"/>
        <v>0</v>
      </c>
      <c r="AI83" s="23"/>
      <c r="AJ83" s="23">
        <f t="shared" si="26"/>
        <v>0</v>
      </c>
      <c r="AK83" s="23"/>
      <c r="AL83" s="23">
        <f t="shared" si="27"/>
        <v>0</v>
      </c>
      <c r="AM83" s="24">
        <f t="shared" si="31"/>
        <v>650</v>
      </c>
      <c r="AN83" s="15">
        <f t="shared" si="31"/>
        <v>1690</v>
      </c>
      <c r="AO83" s="23">
        <f t="shared" si="32"/>
        <v>350</v>
      </c>
      <c r="AP83" s="23">
        <f t="shared" si="33"/>
        <v>910</v>
      </c>
      <c r="AQ83" s="20"/>
    </row>
    <row r="84" spans="1:43" s="37" customFormat="1" ht="21" x14ac:dyDescent="0.35">
      <c r="A84" s="19"/>
      <c r="B84" s="18"/>
      <c r="C84" s="19"/>
      <c r="D84" s="26">
        <v>0</v>
      </c>
      <c r="E84" s="25" t="s">
        <v>38</v>
      </c>
      <c r="F84" s="21">
        <v>8727</v>
      </c>
      <c r="G84" s="22">
        <v>243858</v>
      </c>
      <c r="H84" s="23">
        <v>1000</v>
      </c>
      <c r="I84" s="25">
        <v>2.6</v>
      </c>
      <c r="J84" s="23">
        <f t="shared" si="30"/>
        <v>1000</v>
      </c>
      <c r="K84" s="100"/>
      <c r="L84" s="100">
        <f t="shared" si="15"/>
        <v>0</v>
      </c>
      <c r="M84" s="23"/>
      <c r="N84" s="23">
        <f t="shared" si="16"/>
        <v>0</v>
      </c>
      <c r="O84" s="23"/>
      <c r="P84" s="23">
        <f t="shared" si="17"/>
        <v>0</v>
      </c>
      <c r="Q84" s="23"/>
      <c r="R84" s="23">
        <f t="shared" si="20"/>
        <v>0</v>
      </c>
      <c r="S84" s="23"/>
      <c r="T84" s="23">
        <f t="shared" si="21"/>
        <v>0</v>
      </c>
      <c r="U84" s="23"/>
      <c r="V84" s="23">
        <f t="shared" si="28"/>
        <v>0</v>
      </c>
      <c r="W84" s="23"/>
      <c r="X84" s="23">
        <f t="shared" si="19"/>
        <v>0</v>
      </c>
      <c r="Y84" s="23"/>
      <c r="Z84" s="42">
        <f t="shared" si="29"/>
        <v>0</v>
      </c>
      <c r="AA84" s="23"/>
      <c r="AB84" s="23">
        <f t="shared" si="22"/>
        <v>0</v>
      </c>
      <c r="AC84" s="23"/>
      <c r="AD84" s="23">
        <f t="shared" si="23"/>
        <v>0</v>
      </c>
      <c r="AE84" s="23"/>
      <c r="AF84" s="23">
        <f t="shared" si="24"/>
        <v>0</v>
      </c>
      <c r="AG84" s="23"/>
      <c r="AH84" s="23">
        <f t="shared" si="25"/>
        <v>0</v>
      </c>
      <c r="AI84" s="23"/>
      <c r="AJ84" s="23">
        <f t="shared" si="26"/>
        <v>0</v>
      </c>
      <c r="AK84" s="23"/>
      <c r="AL84" s="23">
        <f t="shared" si="27"/>
        <v>0</v>
      </c>
      <c r="AM84" s="24">
        <f t="shared" si="31"/>
        <v>0</v>
      </c>
      <c r="AN84" s="15">
        <f t="shared" si="31"/>
        <v>0</v>
      </c>
      <c r="AO84" s="23">
        <f t="shared" si="32"/>
        <v>1000</v>
      </c>
      <c r="AP84" s="23">
        <f t="shared" si="33"/>
        <v>2600</v>
      </c>
      <c r="AQ84" s="20"/>
    </row>
    <row r="85" spans="1:43" s="37" customFormat="1" ht="63" x14ac:dyDescent="0.35">
      <c r="A85" s="17">
        <v>31</v>
      </c>
      <c r="B85" s="18" t="s">
        <v>64</v>
      </c>
      <c r="C85" s="19" t="s">
        <v>37</v>
      </c>
      <c r="D85" s="20"/>
      <c r="E85" s="20"/>
      <c r="F85" s="21"/>
      <c r="G85" s="22"/>
      <c r="H85" s="23"/>
      <c r="I85" s="20"/>
      <c r="J85" s="23">
        <f t="shared" si="30"/>
        <v>0</v>
      </c>
      <c r="K85" s="100"/>
      <c r="L85" s="100">
        <f t="shared" si="15"/>
        <v>0</v>
      </c>
      <c r="M85" s="23"/>
      <c r="N85" s="23">
        <f t="shared" si="16"/>
        <v>0</v>
      </c>
      <c r="O85" s="23"/>
      <c r="P85" s="23">
        <f t="shared" si="17"/>
        <v>0</v>
      </c>
      <c r="Q85" s="23"/>
      <c r="R85" s="23">
        <f t="shared" si="20"/>
        <v>0</v>
      </c>
      <c r="S85" s="23"/>
      <c r="T85" s="23">
        <f t="shared" si="21"/>
        <v>0</v>
      </c>
      <c r="U85" s="23"/>
      <c r="V85" s="23">
        <f t="shared" si="28"/>
        <v>0</v>
      </c>
      <c r="W85" s="23"/>
      <c r="X85" s="23">
        <f t="shared" si="19"/>
        <v>0</v>
      </c>
      <c r="Y85" s="23"/>
      <c r="Z85" s="42">
        <f t="shared" si="29"/>
        <v>0</v>
      </c>
      <c r="AA85" s="23"/>
      <c r="AB85" s="23">
        <f t="shared" si="22"/>
        <v>0</v>
      </c>
      <c r="AC85" s="23"/>
      <c r="AD85" s="23">
        <f t="shared" si="23"/>
        <v>0</v>
      </c>
      <c r="AE85" s="23"/>
      <c r="AF85" s="23">
        <f t="shared" si="24"/>
        <v>0</v>
      </c>
      <c r="AG85" s="23"/>
      <c r="AH85" s="23">
        <f t="shared" si="25"/>
        <v>0</v>
      </c>
      <c r="AI85" s="23"/>
      <c r="AJ85" s="23">
        <f t="shared" si="26"/>
        <v>0</v>
      </c>
      <c r="AK85" s="23"/>
      <c r="AL85" s="23">
        <f t="shared" si="27"/>
        <v>0</v>
      </c>
      <c r="AM85" s="24">
        <f t="shared" si="31"/>
        <v>0</v>
      </c>
      <c r="AN85" s="15">
        <f t="shared" si="31"/>
        <v>0</v>
      </c>
      <c r="AO85" s="23">
        <f t="shared" si="32"/>
        <v>0</v>
      </c>
      <c r="AP85" s="23">
        <f t="shared" si="33"/>
        <v>0</v>
      </c>
      <c r="AQ85" s="20"/>
    </row>
    <row r="86" spans="1:43" s="37" customFormat="1" ht="21" x14ac:dyDescent="0.35">
      <c r="A86" s="19"/>
      <c r="B86" s="18"/>
      <c r="C86" s="19"/>
      <c r="D86" s="26">
        <v>1768</v>
      </c>
      <c r="E86" s="26"/>
      <c r="F86" s="21"/>
      <c r="G86" s="22"/>
      <c r="H86" s="23"/>
      <c r="I86" s="25">
        <v>0.23</v>
      </c>
      <c r="J86" s="23">
        <f t="shared" si="30"/>
        <v>1768</v>
      </c>
      <c r="K86" s="100"/>
      <c r="L86" s="100">
        <f t="shared" si="15"/>
        <v>0</v>
      </c>
      <c r="M86" s="23"/>
      <c r="N86" s="23">
        <f t="shared" si="16"/>
        <v>0</v>
      </c>
      <c r="O86" s="23"/>
      <c r="P86" s="23">
        <f t="shared" si="17"/>
        <v>0</v>
      </c>
      <c r="Q86" s="23"/>
      <c r="R86" s="23">
        <f t="shared" si="20"/>
        <v>0</v>
      </c>
      <c r="S86" s="23"/>
      <c r="T86" s="23">
        <f t="shared" si="21"/>
        <v>0</v>
      </c>
      <c r="U86" s="23"/>
      <c r="V86" s="23">
        <f t="shared" si="28"/>
        <v>0</v>
      </c>
      <c r="W86" s="23"/>
      <c r="X86" s="23">
        <f t="shared" si="19"/>
        <v>0</v>
      </c>
      <c r="Y86" s="23"/>
      <c r="Z86" s="42">
        <f t="shared" si="29"/>
        <v>0</v>
      </c>
      <c r="AA86" s="23"/>
      <c r="AB86" s="23">
        <f t="shared" si="22"/>
        <v>0</v>
      </c>
      <c r="AC86" s="23"/>
      <c r="AD86" s="23">
        <f t="shared" si="23"/>
        <v>0</v>
      </c>
      <c r="AE86" s="23"/>
      <c r="AF86" s="23">
        <f t="shared" si="24"/>
        <v>0</v>
      </c>
      <c r="AG86" s="23"/>
      <c r="AH86" s="23">
        <f t="shared" si="25"/>
        <v>0</v>
      </c>
      <c r="AI86" s="23"/>
      <c r="AJ86" s="23">
        <f t="shared" si="26"/>
        <v>0</v>
      </c>
      <c r="AK86" s="23"/>
      <c r="AL86" s="23">
        <f t="shared" si="27"/>
        <v>0</v>
      </c>
      <c r="AM86" s="24">
        <f t="shared" si="31"/>
        <v>0</v>
      </c>
      <c r="AN86" s="15">
        <f t="shared" si="31"/>
        <v>0</v>
      </c>
      <c r="AO86" s="23">
        <f t="shared" si="32"/>
        <v>1768</v>
      </c>
      <c r="AP86" s="23">
        <f t="shared" si="33"/>
        <v>406.64000000000004</v>
      </c>
      <c r="AQ86" s="20"/>
    </row>
    <row r="87" spans="1:43" s="37" customFormat="1" ht="252" x14ac:dyDescent="0.35">
      <c r="A87" s="17">
        <v>32</v>
      </c>
      <c r="B87" s="18" t="s">
        <v>65</v>
      </c>
      <c r="C87" s="19" t="s">
        <v>37</v>
      </c>
      <c r="D87" s="20"/>
      <c r="E87" s="20"/>
      <c r="F87" s="21"/>
      <c r="G87" s="22"/>
      <c r="H87" s="23"/>
      <c r="I87" s="20"/>
      <c r="J87" s="23">
        <f t="shared" si="30"/>
        <v>0</v>
      </c>
      <c r="K87" s="100"/>
      <c r="L87" s="100">
        <f t="shared" si="15"/>
        <v>0</v>
      </c>
      <c r="M87" s="23"/>
      <c r="N87" s="23">
        <f t="shared" si="16"/>
        <v>0</v>
      </c>
      <c r="O87" s="23"/>
      <c r="P87" s="23">
        <f t="shared" si="17"/>
        <v>0</v>
      </c>
      <c r="Q87" s="23"/>
      <c r="R87" s="23">
        <f t="shared" si="20"/>
        <v>0</v>
      </c>
      <c r="S87" s="23"/>
      <c r="T87" s="23">
        <f t="shared" si="21"/>
        <v>0</v>
      </c>
      <c r="U87" s="23"/>
      <c r="V87" s="23">
        <f t="shared" si="28"/>
        <v>0</v>
      </c>
      <c r="W87" s="23"/>
      <c r="X87" s="23">
        <f t="shared" si="19"/>
        <v>0</v>
      </c>
      <c r="Y87" s="23"/>
      <c r="Z87" s="42">
        <f t="shared" si="29"/>
        <v>0</v>
      </c>
      <c r="AA87" s="23"/>
      <c r="AB87" s="23">
        <f t="shared" si="22"/>
        <v>0</v>
      </c>
      <c r="AC87" s="23"/>
      <c r="AD87" s="23">
        <f t="shared" si="23"/>
        <v>0</v>
      </c>
      <c r="AE87" s="23"/>
      <c r="AF87" s="23">
        <f t="shared" si="24"/>
        <v>0</v>
      </c>
      <c r="AG87" s="23"/>
      <c r="AH87" s="23">
        <f t="shared" si="25"/>
        <v>0</v>
      </c>
      <c r="AI87" s="23"/>
      <c r="AJ87" s="23">
        <f t="shared" si="26"/>
        <v>0</v>
      </c>
      <c r="AK87" s="23"/>
      <c r="AL87" s="23">
        <f t="shared" si="27"/>
        <v>0</v>
      </c>
      <c r="AM87" s="24">
        <f t="shared" si="31"/>
        <v>0</v>
      </c>
      <c r="AN87" s="15">
        <f t="shared" si="31"/>
        <v>0</v>
      </c>
      <c r="AO87" s="23">
        <f t="shared" si="32"/>
        <v>0</v>
      </c>
      <c r="AP87" s="23">
        <f t="shared" si="33"/>
        <v>0</v>
      </c>
      <c r="AQ87" s="20"/>
    </row>
    <row r="88" spans="1:43" s="37" customFormat="1" ht="21" x14ac:dyDescent="0.35">
      <c r="A88" s="19"/>
      <c r="B88" s="18"/>
      <c r="C88" s="19"/>
      <c r="D88" s="26">
        <v>800</v>
      </c>
      <c r="E88" s="26"/>
      <c r="F88" s="21"/>
      <c r="G88" s="22"/>
      <c r="H88" s="23"/>
      <c r="I88" s="25">
        <v>3</v>
      </c>
      <c r="J88" s="23">
        <f t="shared" si="30"/>
        <v>800</v>
      </c>
      <c r="K88" s="100"/>
      <c r="L88" s="100">
        <f t="shared" ref="L88:L151" si="34">I88*K88</f>
        <v>0</v>
      </c>
      <c r="M88" s="23">
        <v>250</v>
      </c>
      <c r="N88" s="23">
        <f t="shared" ref="N88:N151" si="35">I88*M88</f>
        <v>750</v>
      </c>
      <c r="O88" s="23"/>
      <c r="P88" s="23">
        <f t="shared" ref="P88:P151" si="36">I88*O88</f>
        <v>0</v>
      </c>
      <c r="Q88" s="23"/>
      <c r="R88" s="23">
        <f t="shared" si="20"/>
        <v>0</v>
      </c>
      <c r="S88" s="23"/>
      <c r="T88" s="23">
        <f t="shared" si="21"/>
        <v>0</v>
      </c>
      <c r="U88" s="23"/>
      <c r="V88" s="23">
        <f t="shared" si="28"/>
        <v>0</v>
      </c>
      <c r="W88" s="23">
        <v>50</v>
      </c>
      <c r="X88" s="23">
        <f t="shared" si="19"/>
        <v>150</v>
      </c>
      <c r="Y88" s="23"/>
      <c r="Z88" s="42">
        <f t="shared" si="29"/>
        <v>0</v>
      </c>
      <c r="AA88" s="23"/>
      <c r="AB88" s="23">
        <f t="shared" si="22"/>
        <v>0</v>
      </c>
      <c r="AC88" s="23">
        <f>75+50+100</f>
        <v>225</v>
      </c>
      <c r="AD88" s="23">
        <f t="shared" si="23"/>
        <v>675</v>
      </c>
      <c r="AE88" s="23"/>
      <c r="AF88" s="23">
        <f t="shared" si="24"/>
        <v>0</v>
      </c>
      <c r="AG88" s="23"/>
      <c r="AH88" s="23">
        <f t="shared" si="25"/>
        <v>0</v>
      </c>
      <c r="AI88" s="23">
        <f>50</f>
        <v>50</v>
      </c>
      <c r="AJ88" s="23">
        <f t="shared" si="26"/>
        <v>150</v>
      </c>
      <c r="AK88" s="23"/>
      <c r="AL88" s="23">
        <f t="shared" si="27"/>
        <v>0</v>
      </c>
      <c r="AM88" s="24">
        <f t="shared" si="31"/>
        <v>575</v>
      </c>
      <c r="AN88" s="15">
        <f t="shared" si="31"/>
        <v>1725</v>
      </c>
      <c r="AO88" s="23">
        <f t="shared" si="32"/>
        <v>225</v>
      </c>
      <c r="AP88" s="23">
        <f t="shared" si="33"/>
        <v>675</v>
      </c>
      <c r="AQ88" s="20"/>
    </row>
    <row r="89" spans="1:43" s="37" customFormat="1" ht="21" x14ac:dyDescent="0.35">
      <c r="A89" s="19"/>
      <c r="B89" s="18"/>
      <c r="C89" s="19"/>
      <c r="D89" s="26"/>
      <c r="E89" s="25" t="s">
        <v>38</v>
      </c>
      <c r="F89" s="21">
        <v>8727</v>
      </c>
      <c r="G89" s="22">
        <v>243858</v>
      </c>
      <c r="H89" s="23">
        <v>1000</v>
      </c>
      <c r="I89" s="25">
        <v>3.8</v>
      </c>
      <c r="J89" s="23">
        <f t="shared" si="30"/>
        <v>1000</v>
      </c>
      <c r="K89" s="100"/>
      <c r="L89" s="100">
        <f t="shared" si="34"/>
        <v>0</v>
      </c>
      <c r="M89" s="23"/>
      <c r="N89" s="23">
        <f t="shared" si="35"/>
        <v>0</v>
      </c>
      <c r="O89" s="23"/>
      <c r="P89" s="23">
        <f t="shared" si="36"/>
        <v>0</v>
      </c>
      <c r="Q89" s="23"/>
      <c r="R89" s="23">
        <f t="shared" si="20"/>
        <v>0</v>
      </c>
      <c r="S89" s="23"/>
      <c r="T89" s="23">
        <f t="shared" si="21"/>
        <v>0</v>
      </c>
      <c r="U89" s="23"/>
      <c r="V89" s="23">
        <f t="shared" si="28"/>
        <v>0</v>
      </c>
      <c r="W89" s="23"/>
      <c r="X89" s="23">
        <f t="shared" si="19"/>
        <v>0</v>
      </c>
      <c r="Y89" s="23"/>
      <c r="Z89" s="42">
        <f t="shared" si="29"/>
        <v>0</v>
      </c>
      <c r="AA89" s="23"/>
      <c r="AB89" s="23">
        <f t="shared" si="22"/>
        <v>0</v>
      </c>
      <c r="AC89" s="23"/>
      <c r="AD89" s="23">
        <f t="shared" si="23"/>
        <v>0</v>
      </c>
      <c r="AE89" s="23"/>
      <c r="AF89" s="23">
        <f t="shared" si="24"/>
        <v>0</v>
      </c>
      <c r="AG89" s="23"/>
      <c r="AH89" s="23">
        <f t="shared" si="25"/>
        <v>0</v>
      </c>
      <c r="AI89" s="23"/>
      <c r="AJ89" s="23">
        <f t="shared" si="26"/>
        <v>0</v>
      </c>
      <c r="AK89" s="23"/>
      <c r="AL89" s="23">
        <f t="shared" si="27"/>
        <v>0</v>
      </c>
      <c r="AM89" s="24">
        <f t="shared" si="31"/>
        <v>0</v>
      </c>
      <c r="AN89" s="15">
        <f t="shared" si="31"/>
        <v>0</v>
      </c>
      <c r="AO89" s="23">
        <f t="shared" si="32"/>
        <v>1000</v>
      </c>
      <c r="AP89" s="23">
        <f t="shared" si="33"/>
        <v>3800</v>
      </c>
      <c r="AQ89" s="20"/>
    </row>
    <row r="90" spans="1:43" s="37" customFormat="1" ht="84" x14ac:dyDescent="0.35">
      <c r="A90" s="17">
        <v>33</v>
      </c>
      <c r="B90" s="18" t="s">
        <v>66</v>
      </c>
      <c r="C90" s="19" t="s">
        <v>37</v>
      </c>
      <c r="D90" s="20"/>
      <c r="E90" s="20"/>
      <c r="F90" s="21"/>
      <c r="G90" s="22"/>
      <c r="H90" s="23"/>
      <c r="I90" s="20"/>
      <c r="J90" s="23">
        <f t="shared" si="30"/>
        <v>0</v>
      </c>
      <c r="K90" s="100"/>
      <c r="L90" s="100">
        <f t="shared" si="34"/>
        <v>0</v>
      </c>
      <c r="M90" s="23"/>
      <c r="N90" s="23">
        <f t="shared" si="35"/>
        <v>0</v>
      </c>
      <c r="O90" s="23"/>
      <c r="P90" s="23">
        <f t="shared" si="36"/>
        <v>0</v>
      </c>
      <c r="Q90" s="23"/>
      <c r="R90" s="23">
        <f t="shared" si="20"/>
        <v>0</v>
      </c>
      <c r="S90" s="23"/>
      <c r="T90" s="23">
        <f t="shared" si="21"/>
        <v>0</v>
      </c>
      <c r="U90" s="23"/>
      <c r="V90" s="23">
        <f t="shared" si="28"/>
        <v>0</v>
      </c>
      <c r="W90" s="23"/>
      <c r="X90" s="23">
        <f t="shared" si="19"/>
        <v>0</v>
      </c>
      <c r="Y90" s="23"/>
      <c r="Z90" s="42">
        <f t="shared" si="29"/>
        <v>0</v>
      </c>
      <c r="AA90" s="23"/>
      <c r="AB90" s="23">
        <f t="shared" si="22"/>
        <v>0</v>
      </c>
      <c r="AC90" s="23"/>
      <c r="AD90" s="23">
        <f t="shared" si="23"/>
        <v>0</v>
      </c>
      <c r="AE90" s="23"/>
      <c r="AF90" s="23">
        <f t="shared" si="24"/>
        <v>0</v>
      </c>
      <c r="AG90" s="23"/>
      <c r="AH90" s="23">
        <f t="shared" si="25"/>
        <v>0</v>
      </c>
      <c r="AI90" s="23"/>
      <c r="AJ90" s="23">
        <f t="shared" si="26"/>
        <v>0</v>
      </c>
      <c r="AK90" s="23"/>
      <c r="AL90" s="23">
        <f t="shared" si="27"/>
        <v>0</v>
      </c>
      <c r="AM90" s="24">
        <f t="shared" si="31"/>
        <v>0</v>
      </c>
      <c r="AN90" s="15">
        <f t="shared" si="31"/>
        <v>0</v>
      </c>
      <c r="AO90" s="23">
        <f t="shared" si="32"/>
        <v>0</v>
      </c>
      <c r="AP90" s="23">
        <f t="shared" si="33"/>
        <v>0</v>
      </c>
      <c r="AQ90" s="20"/>
    </row>
    <row r="91" spans="1:43" s="37" customFormat="1" ht="21" x14ac:dyDescent="0.35">
      <c r="A91" s="19"/>
      <c r="B91" s="18"/>
      <c r="C91" s="19"/>
      <c r="D91" s="25">
        <v>930</v>
      </c>
      <c r="E91" s="25"/>
      <c r="F91" s="21"/>
      <c r="G91" s="22"/>
      <c r="H91" s="23"/>
      <c r="I91" s="25">
        <v>0.75</v>
      </c>
      <c r="J91" s="23">
        <f t="shared" si="30"/>
        <v>930</v>
      </c>
      <c r="K91" s="100"/>
      <c r="L91" s="100">
        <f t="shared" si="34"/>
        <v>0</v>
      </c>
      <c r="M91" s="23"/>
      <c r="N91" s="23">
        <f t="shared" si="35"/>
        <v>0</v>
      </c>
      <c r="O91" s="23"/>
      <c r="P91" s="23">
        <f t="shared" si="36"/>
        <v>0</v>
      </c>
      <c r="Q91" s="23"/>
      <c r="R91" s="23">
        <f t="shared" si="20"/>
        <v>0</v>
      </c>
      <c r="S91" s="23"/>
      <c r="T91" s="23">
        <f t="shared" si="21"/>
        <v>0</v>
      </c>
      <c r="U91" s="23"/>
      <c r="V91" s="23">
        <f t="shared" si="28"/>
        <v>0</v>
      </c>
      <c r="W91" s="23"/>
      <c r="X91" s="23">
        <f t="shared" si="19"/>
        <v>0</v>
      </c>
      <c r="Y91" s="23"/>
      <c r="Z91" s="42">
        <f t="shared" si="29"/>
        <v>0</v>
      </c>
      <c r="AA91" s="23"/>
      <c r="AB91" s="23">
        <f t="shared" si="22"/>
        <v>0</v>
      </c>
      <c r="AC91" s="23"/>
      <c r="AD91" s="23">
        <f t="shared" si="23"/>
        <v>0</v>
      </c>
      <c r="AE91" s="23"/>
      <c r="AF91" s="23">
        <f t="shared" si="24"/>
        <v>0</v>
      </c>
      <c r="AG91" s="23"/>
      <c r="AH91" s="23">
        <f t="shared" si="25"/>
        <v>0</v>
      </c>
      <c r="AI91" s="23"/>
      <c r="AJ91" s="23">
        <f t="shared" si="26"/>
        <v>0</v>
      </c>
      <c r="AK91" s="23"/>
      <c r="AL91" s="23">
        <f t="shared" si="27"/>
        <v>0</v>
      </c>
      <c r="AM91" s="24">
        <f t="shared" si="31"/>
        <v>0</v>
      </c>
      <c r="AN91" s="15">
        <f t="shared" si="31"/>
        <v>0</v>
      </c>
      <c r="AO91" s="23">
        <f t="shared" si="32"/>
        <v>930</v>
      </c>
      <c r="AP91" s="23">
        <f t="shared" si="33"/>
        <v>697.5</v>
      </c>
      <c r="AQ91" s="20"/>
    </row>
    <row r="92" spans="1:43" s="37" customFormat="1" ht="126" x14ac:dyDescent="0.35">
      <c r="A92" s="17">
        <v>36</v>
      </c>
      <c r="B92" s="18" t="s">
        <v>67</v>
      </c>
      <c r="C92" s="19" t="s">
        <v>68</v>
      </c>
      <c r="D92" s="20"/>
      <c r="E92" s="20"/>
      <c r="F92" s="21"/>
      <c r="G92" s="22"/>
      <c r="H92" s="23"/>
      <c r="I92" s="20"/>
      <c r="J92" s="23">
        <f t="shared" si="30"/>
        <v>0</v>
      </c>
      <c r="K92" s="100"/>
      <c r="L92" s="100">
        <f t="shared" si="34"/>
        <v>0</v>
      </c>
      <c r="M92" s="23"/>
      <c r="N92" s="23">
        <f t="shared" si="35"/>
        <v>0</v>
      </c>
      <c r="O92" s="23"/>
      <c r="P92" s="23">
        <f t="shared" si="36"/>
        <v>0</v>
      </c>
      <c r="Q92" s="23"/>
      <c r="R92" s="23">
        <f t="shared" si="20"/>
        <v>0</v>
      </c>
      <c r="S92" s="23"/>
      <c r="T92" s="23">
        <f t="shared" si="21"/>
        <v>0</v>
      </c>
      <c r="U92" s="23"/>
      <c r="V92" s="23">
        <f t="shared" si="28"/>
        <v>0</v>
      </c>
      <c r="W92" s="23"/>
      <c r="X92" s="23">
        <f t="shared" si="19"/>
        <v>0</v>
      </c>
      <c r="Y92" s="23"/>
      <c r="Z92" s="42">
        <f t="shared" si="29"/>
        <v>0</v>
      </c>
      <c r="AA92" s="23"/>
      <c r="AB92" s="23">
        <f t="shared" si="22"/>
        <v>0</v>
      </c>
      <c r="AC92" s="23"/>
      <c r="AD92" s="23">
        <f t="shared" si="23"/>
        <v>0</v>
      </c>
      <c r="AE92" s="23"/>
      <c r="AF92" s="23">
        <f t="shared" si="24"/>
        <v>0</v>
      </c>
      <c r="AG92" s="23"/>
      <c r="AH92" s="23">
        <f t="shared" si="25"/>
        <v>0</v>
      </c>
      <c r="AI92" s="23"/>
      <c r="AJ92" s="23">
        <f t="shared" si="26"/>
        <v>0</v>
      </c>
      <c r="AK92" s="23"/>
      <c r="AL92" s="23">
        <f t="shared" si="27"/>
        <v>0</v>
      </c>
      <c r="AM92" s="24">
        <f t="shared" si="31"/>
        <v>0</v>
      </c>
      <c r="AN92" s="15">
        <f t="shared" si="31"/>
        <v>0</v>
      </c>
      <c r="AO92" s="23">
        <f t="shared" si="32"/>
        <v>0</v>
      </c>
      <c r="AP92" s="23">
        <f t="shared" si="33"/>
        <v>0</v>
      </c>
      <c r="AQ92" s="20"/>
    </row>
    <row r="93" spans="1:43" s="37" customFormat="1" ht="21" x14ac:dyDescent="0.35">
      <c r="A93" s="19"/>
      <c r="B93" s="18"/>
      <c r="C93" s="19"/>
      <c r="D93" s="25">
        <v>0</v>
      </c>
      <c r="E93" s="25"/>
      <c r="F93" s="21"/>
      <c r="G93" s="22"/>
      <c r="H93" s="23"/>
      <c r="I93" s="25">
        <v>13</v>
      </c>
      <c r="J93" s="23">
        <f t="shared" si="30"/>
        <v>0</v>
      </c>
      <c r="K93" s="100"/>
      <c r="L93" s="100">
        <f t="shared" si="34"/>
        <v>0</v>
      </c>
      <c r="M93" s="23"/>
      <c r="N93" s="23">
        <f t="shared" si="35"/>
        <v>0</v>
      </c>
      <c r="O93" s="23"/>
      <c r="P93" s="23">
        <f t="shared" si="36"/>
        <v>0</v>
      </c>
      <c r="Q93" s="23"/>
      <c r="R93" s="23">
        <f t="shared" si="20"/>
        <v>0</v>
      </c>
      <c r="S93" s="23"/>
      <c r="T93" s="23">
        <f t="shared" si="21"/>
        <v>0</v>
      </c>
      <c r="U93" s="23"/>
      <c r="V93" s="23">
        <f t="shared" si="28"/>
        <v>0</v>
      </c>
      <c r="W93" s="23"/>
      <c r="X93" s="23">
        <f t="shared" si="19"/>
        <v>0</v>
      </c>
      <c r="Y93" s="23"/>
      <c r="Z93" s="42">
        <f t="shared" si="29"/>
        <v>0</v>
      </c>
      <c r="AA93" s="23"/>
      <c r="AB93" s="23">
        <f t="shared" si="22"/>
        <v>0</v>
      </c>
      <c r="AC93" s="23"/>
      <c r="AD93" s="23">
        <f t="shared" si="23"/>
        <v>0</v>
      </c>
      <c r="AE93" s="23"/>
      <c r="AF93" s="23">
        <f t="shared" si="24"/>
        <v>0</v>
      </c>
      <c r="AG93" s="23"/>
      <c r="AH93" s="23">
        <f t="shared" si="25"/>
        <v>0</v>
      </c>
      <c r="AI93" s="23"/>
      <c r="AJ93" s="23">
        <f t="shared" si="26"/>
        <v>0</v>
      </c>
      <c r="AK93" s="23"/>
      <c r="AL93" s="23">
        <f t="shared" si="27"/>
        <v>0</v>
      </c>
      <c r="AM93" s="24">
        <f t="shared" si="31"/>
        <v>0</v>
      </c>
      <c r="AN93" s="15">
        <f t="shared" si="31"/>
        <v>0</v>
      </c>
      <c r="AO93" s="23">
        <f t="shared" si="32"/>
        <v>0</v>
      </c>
      <c r="AP93" s="23">
        <f t="shared" si="33"/>
        <v>0</v>
      </c>
      <c r="AQ93" s="20"/>
    </row>
    <row r="94" spans="1:43" s="37" customFormat="1" ht="21" x14ac:dyDescent="0.35">
      <c r="A94" s="19"/>
      <c r="B94" s="18"/>
      <c r="C94" s="19"/>
      <c r="D94" s="25">
        <v>16</v>
      </c>
      <c r="E94" s="25"/>
      <c r="F94" s="21"/>
      <c r="G94" s="22"/>
      <c r="H94" s="23"/>
      <c r="I94" s="25">
        <v>14</v>
      </c>
      <c r="J94" s="23">
        <f t="shared" si="30"/>
        <v>16</v>
      </c>
      <c r="K94" s="100"/>
      <c r="L94" s="100">
        <f t="shared" si="34"/>
        <v>0</v>
      </c>
      <c r="M94" s="23">
        <v>4</v>
      </c>
      <c r="N94" s="23">
        <f t="shared" si="35"/>
        <v>56</v>
      </c>
      <c r="O94" s="23">
        <f>4+2</f>
        <v>6</v>
      </c>
      <c r="P94" s="23">
        <f t="shared" si="36"/>
        <v>84</v>
      </c>
      <c r="Q94" s="23"/>
      <c r="R94" s="23">
        <f t="shared" si="20"/>
        <v>0</v>
      </c>
      <c r="S94" s="23"/>
      <c r="T94" s="23">
        <f t="shared" si="21"/>
        <v>0</v>
      </c>
      <c r="U94" s="23"/>
      <c r="V94" s="23">
        <f t="shared" si="28"/>
        <v>0</v>
      </c>
      <c r="W94" s="23"/>
      <c r="X94" s="23">
        <f t="shared" si="19"/>
        <v>0</v>
      </c>
      <c r="Y94" s="23"/>
      <c r="Z94" s="42">
        <f t="shared" si="29"/>
        <v>0</v>
      </c>
      <c r="AA94" s="23"/>
      <c r="AB94" s="23">
        <f t="shared" si="22"/>
        <v>0</v>
      </c>
      <c r="AC94" s="23"/>
      <c r="AD94" s="23">
        <f t="shared" si="23"/>
        <v>0</v>
      </c>
      <c r="AE94" s="23"/>
      <c r="AF94" s="23">
        <f t="shared" si="24"/>
        <v>0</v>
      </c>
      <c r="AG94" s="23"/>
      <c r="AH94" s="23">
        <f t="shared" si="25"/>
        <v>0</v>
      </c>
      <c r="AI94" s="23"/>
      <c r="AJ94" s="23">
        <f t="shared" si="26"/>
        <v>0</v>
      </c>
      <c r="AK94" s="23">
        <v>1</v>
      </c>
      <c r="AL94" s="23">
        <f t="shared" si="27"/>
        <v>14</v>
      </c>
      <c r="AM94" s="24">
        <f t="shared" si="31"/>
        <v>11</v>
      </c>
      <c r="AN94" s="15">
        <f t="shared" si="31"/>
        <v>154</v>
      </c>
      <c r="AO94" s="23">
        <f t="shared" si="32"/>
        <v>5</v>
      </c>
      <c r="AP94" s="23">
        <f t="shared" si="33"/>
        <v>70</v>
      </c>
      <c r="AQ94" s="20"/>
    </row>
    <row r="95" spans="1:43" s="37" customFormat="1" ht="105" x14ac:dyDescent="0.35">
      <c r="A95" s="17">
        <v>37</v>
      </c>
      <c r="B95" s="18" t="s">
        <v>69</v>
      </c>
      <c r="C95" s="19" t="s">
        <v>70</v>
      </c>
      <c r="D95" s="20"/>
      <c r="E95" s="20"/>
      <c r="F95" s="21"/>
      <c r="G95" s="22"/>
      <c r="H95" s="23"/>
      <c r="I95" s="20"/>
      <c r="J95" s="23">
        <f t="shared" si="30"/>
        <v>0</v>
      </c>
      <c r="K95" s="100"/>
      <c r="L95" s="100">
        <f t="shared" si="34"/>
        <v>0</v>
      </c>
      <c r="M95" s="23"/>
      <c r="N95" s="23">
        <f t="shared" si="35"/>
        <v>0</v>
      </c>
      <c r="O95" s="23"/>
      <c r="P95" s="23">
        <f t="shared" si="36"/>
        <v>0</v>
      </c>
      <c r="Q95" s="23"/>
      <c r="R95" s="23">
        <f t="shared" si="20"/>
        <v>0</v>
      </c>
      <c r="S95" s="23"/>
      <c r="T95" s="23">
        <f t="shared" si="21"/>
        <v>0</v>
      </c>
      <c r="U95" s="23"/>
      <c r="V95" s="23">
        <f t="shared" si="28"/>
        <v>0</v>
      </c>
      <c r="W95" s="23"/>
      <c r="X95" s="23">
        <f t="shared" si="19"/>
        <v>0</v>
      </c>
      <c r="Y95" s="23"/>
      <c r="Z95" s="42">
        <f t="shared" si="29"/>
        <v>0</v>
      </c>
      <c r="AA95" s="23"/>
      <c r="AB95" s="23">
        <f t="shared" si="22"/>
        <v>0</v>
      </c>
      <c r="AC95" s="23"/>
      <c r="AD95" s="23">
        <f t="shared" si="23"/>
        <v>0</v>
      </c>
      <c r="AE95" s="23"/>
      <c r="AF95" s="23">
        <f t="shared" si="24"/>
        <v>0</v>
      </c>
      <c r="AG95" s="23"/>
      <c r="AH95" s="23">
        <f t="shared" si="25"/>
        <v>0</v>
      </c>
      <c r="AI95" s="23"/>
      <c r="AJ95" s="23">
        <f t="shared" si="26"/>
        <v>0</v>
      </c>
      <c r="AK95" s="23"/>
      <c r="AL95" s="23">
        <f t="shared" si="27"/>
        <v>0</v>
      </c>
      <c r="AM95" s="24">
        <f t="shared" si="31"/>
        <v>0</v>
      </c>
      <c r="AN95" s="15">
        <f t="shared" si="31"/>
        <v>0</v>
      </c>
      <c r="AO95" s="23">
        <f t="shared" si="32"/>
        <v>0</v>
      </c>
      <c r="AP95" s="23">
        <f t="shared" si="33"/>
        <v>0</v>
      </c>
      <c r="AQ95" s="20"/>
    </row>
    <row r="96" spans="1:43" s="37" customFormat="1" ht="21" x14ac:dyDescent="0.35">
      <c r="A96" s="19"/>
      <c r="B96" s="18"/>
      <c r="C96" s="19"/>
      <c r="D96" s="25">
        <v>0</v>
      </c>
      <c r="E96" s="25"/>
      <c r="F96" s="21"/>
      <c r="G96" s="22"/>
      <c r="H96" s="23"/>
      <c r="I96" s="25">
        <v>75</v>
      </c>
      <c r="J96" s="23">
        <f t="shared" si="30"/>
        <v>0</v>
      </c>
      <c r="K96" s="100"/>
      <c r="L96" s="100">
        <f t="shared" si="34"/>
        <v>0</v>
      </c>
      <c r="M96" s="23"/>
      <c r="N96" s="23">
        <f t="shared" si="35"/>
        <v>0</v>
      </c>
      <c r="O96" s="23"/>
      <c r="P96" s="23">
        <f t="shared" si="36"/>
        <v>0</v>
      </c>
      <c r="Q96" s="23"/>
      <c r="R96" s="23">
        <f t="shared" si="20"/>
        <v>0</v>
      </c>
      <c r="S96" s="23"/>
      <c r="T96" s="23">
        <f t="shared" si="21"/>
        <v>0</v>
      </c>
      <c r="U96" s="23"/>
      <c r="V96" s="23">
        <f t="shared" si="28"/>
        <v>0</v>
      </c>
      <c r="W96" s="23"/>
      <c r="X96" s="23">
        <f t="shared" si="19"/>
        <v>0</v>
      </c>
      <c r="Y96" s="23"/>
      <c r="Z96" s="42">
        <f t="shared" si="29"/>
        <v>0</v>
      </c>
      <c r="AA96" s="23"/>
      <c r="AB96" s="23">
        <f t="shared" si="22"/>
        <v>0</v>
      </c>
      <c r="AC96" s="23"/>
      <c r="AD96" s="23">
        <f t="shared" si="23"/>
        <v>0</v>
      </c>
      <c r="AE96" s="23"/>
      <c r="AF96" s="23">
        <f t="shared" si="24"/>
        <v>0</v>
      </c>
      <c r="AG96" s="23"/>
      <c r="AH96" s="23">
        <f t="shared" si="25"/>
        <v>0</v>
      </c>
      <c r="AI96" s="23"/>
      <c r="AJ96" s="23">
        <f t="shared" si="26"/>
        <v>0</v>
      </c>
      <c r="AK96" s="23"/>
      <c r="AL96" s="23">
        <f t="shared" si="27"/>
        <v>0</v>
      </c>
      <c r="AM96" s="24">
        <f t="shared" si="31"/>
        <v>0</v>
      </c>
      <c r="AN96" s="15">
        <f t="shared" si="31"/>
        <v>0</v>
      </c>
      <c r="AO96" s="23">
        <f t="shared" si="32"/>
        <v>0</v>
      </c>
      <c r="AP96" s="23">
        <f t="shared" si="33"/>
        <v>0</v>
      </c>
      <c r="AQ96" s="20"/>
    </row>
    <row r="97" spans="1:43" s="37" customFormat="1" ht="21" x14ac:dyDescent="0.35">
      <c r="A97" s="19"/>
      <c r="B97" s="18"/>
      <c r="C97" s="19"/>
      <c r="D97" s="25">
        <v>11</v>
      </c>
      <c r="E97" s="25"/>
      <c r="F97" s="21"/>
      <c r="G97" s="22"/>
      <c r="H97" s="23"/>
      <c r="I97" s="25">
        <v>75</v>
      </c>
      <c r="J97" s="23">
        <f t="shared" si="30"/>
        <v>11</v>
      </c>
      <c r="K97" s="100"/>
      <c r="L97" s="100">
        <f t="shared" si="34"/>
        <v>0</v>
      </c>
      <c r="M97" s="23"/>
      <c r="N97" s="23">
        <f t="shared" si="35"/>
        <v>0</v>
      </c>
      <c r="O97" s="23">
        <v>1</v>
      </c>
      <c r="P97" s="23">
        <f t="shared" si="36"/>
        <v>75</v>
      </c>
      <c r="Q97" s="23"/>
      <c r="R97" s="23">
        <f t="shared" si="20"/>
        <v>0</v>
      </c>
      <c r="S97" s="23"/>
      <c r="T97" s="23">
        <f t="shared" si="21"/>
        <v>0</v>
      </c>
      <c r="U97" s="23"/>
      <c r="V97" s="23">
        <f t="shared" si="28"/>
        <v>0</v>
      </c>
      <c r="W97" s="23"/>
      <c r="X97" s="23">
        <f t="shared" si="19"/>
        <v>0</v>
      </c>
      <c r="Y97" s="23"/>
      <c r="Z97" s="42">
        <f t="shared" si="29"/>
        <v>0</v>
      </c>
      <c r="AA97" s="23"/>
      <c r="AB97" s="23">
        <f t="shared" si="22"/>
        <v>0</v>
      </c>
      <c r="AC97" s="23"/>
      <c r="AD97" s="23">
        <f t="shared" si="23"/>
        <v>0</v>
      </c>
      <c r="AE97" s="23"/>
      <c r="AF97" s="23">
        <f t="shared" si="24"/>
        <v>0</v>
      </c>
      <c r="AG97" s="23">
        <v>2</v>
      </c>
      <c r="AH97" s="23">
        <f t="shared" si="25"/>
        <v>150</v>
      </c>
      <c r="AI97" s="23"/>
      <c r="AJ97" s="23">
        <f t="shared" si="26"/>
        <v>0</v>
      </c>
      <c r="AK97" s="23"/>
      <c r="AL97" s="23">
        <f t="shared" si="27"/>
        <v>0</v>
      </c>
      <c r="AM97" s="24">
        <f t="shared" si="31"/>
        <v>3</v>
      </c>
      <c r="AN97" s="15">
        <f t="shared" si="31"/>
        <v>225</v>
      </c>
      <c r="AO97" s="23">
        <f t="shared" si="32"/>
        <v>8</v>
      </c>
      <c r="AP97" s="23">
        <f t="shared" si="33"/>
        <v>600</v>
      </c>
      <c r="AQ97" s="20"/>
    </row>
    <row r="98" spans="1:43" s="37" customFormat="1" ht="21" x14ac:dyDescent="0.35">
      <c r="A98" s="19"/>
      <c r="B98" s="18"/>
      <c r="C98" s="19"/>
      <c r="D98" s="25">
        <v>20</v>
      </c>
      <c r="E98" s="25"/>
      <c r="F98" s="21"/>
      <c r="G98" s="22"/>
      <c r="H98" s="23"/>
      <c r="I98" s="25">
        <v>70</v>
      </c>
      <c r="J98" s="23">
        <f t="shared" si="30"/>
        <v>20</v>
      </c>
      <c r="K98" s="100"/>
      <c r="L98" s="100">
        <f t="shared" si="34"/>
        <v>0</v>
      </c>
      <c r="M98" s="23"/>
      <c r="N98" s="23">
        <f t="shared" si="35"/>
        <v>0</v>
      </c>
      <c r="O98" s="23">
        <v>1</v>
      </c>
      <c r="P98" s="23">
        <f t="shared" si="36"/>
        <v>70</v>
      </c>
      <c r="Q98" s="23"/>
      <c r="R98" s="23">
        <f t="shared" si="20"/>
        <v>0</v>
      </c>
      <c r="S98" s="23"/>
      <c r="T98" s="23">
        <f t="shared" si="21"/>
        <v>0</v>
      </c>
      <c r="U98" s="23"/>
      <c r="V98" s="23">
        <f t="shared" si="28"/>
        <v>0</v>
      </c>
      <c r="W98" s="23"/>
      <c r="X98" s="23">
        <f t="shared" si="19"/>
        <v>0</v>
      </c>
      <c r="Y98" s="23"/>
      <c r="Z98" s="42">
        <f t="shared" si="29"/>
        <v>0</v>
      </c>
      <c r="AA98" s="23"/>
      <c r="AB98" s="23">
        <f t="shared" si="22"/>
        <v>0</v>
      </c>
      <c r="AC98" s="23"/>
      <c r="AD98" s="23">
        <f t="shared" si="23"/>
        <v>0</v>
      </c>
      <c r="AE98" s="23"/>
      <c r="AF98" s="23">
        <f t="shared" si="24"/>
        <v>0</v>
      </c>
      <c r="AG98" s="23"/>
      <c r="AH98" s="23">
        <f t="shared" si="25"/>
        <v>0</v>
      </c>
      <c r="AI98" s="23"/>
      <c r="AJ98" s="23">
        <f t="shared" si="26"/>
        <v>0</v>
      </c>
      <c r="AK98" s="23"/>
      <c r="AL98" s="23">
        <f t="shared" si="27"/>
        <v>0</v>
      </c>
      <c r="AM98" s="24">
        <f t="shared" si="31"/>
        <v>1</v>
      </c>
      <c r="AN98" s="15">
        <f t="shared" si="31"/>
        <v>70</v>
      </c>
      <c r="AO98" s="23">
        <f t="shared" si="32"/>
        <v>19</v>
      </c>
      <c r="AP98" s="23">
        <f t="shared" si="33"/>
        <v>1330</v>
      </c>
      <c r="AQ98" s="20"/>
    </row>
    <row r="99" spans="1:43" s="37" customFormat="1" ht="105" x14ac:dyDescent="0.35">
      <c r="A99" s="17">
        <v>38</v>
      </c>
      <c r="B99" s="18" t="s">
        <v>71</v>
      </c>
      <c r="C99" s="19" t="s">
        <v>70</v>
      </c>
      <c r="D99" s="20"/>
      <c r="E99" s="20"/>
      <c r="F99" s="21"/>
      <c r="G99" s="22"/>
      <c r="H99" s="23"/>
      <c r="I99" s="20"/>
      <c r="J99" s="23">
        <f t="shared" si="30"/>
        <v>0</v>
      </c>
      <c r="K99" s="100"/>
      <c r="L99" s="100">
        <f t="shared" si="34"/>
        <v>0</v>
      </c>
      <c r="M99" s="23"/>
      <c r="N99" s="23">
        <f t="shared" si="35"/>
        <v>0</v>
      </c>
      <c r="O99" s="23"/>
      <c r="P99" s="23">
        <f t="shared" si="36"/>
        <v>0</v>
      </c>
      <c r="Q99" s="23"/>
      <c r="R99" s="23">
        <f t="shared" si="20"/>
        <v>0</v>
      </c>
      <c r="S99" s="23"/>
      <c r="T99" s="23">
        <f t="shared" si="21"/>
        <v>0</v>
      </c>
      <c r="U99" s="23"/>
      <c r="V99" s="23">
        <f t="shared" si="28"/>
        <v>0</v>
      </c>
      <c r="W99" s="23"/>
      <c r="X99" s="23">
        <f t="shared" si="19"/>
        <v>0</v>
      </c>
      <c r="Y99" s="23"/>
      <c r="Z99" s="42">
        <f t="shared" si="29"/>
        <v>0</v>
      </c>
      <c r="AA99" s="23"/>
      <c r="AB99" s="23">
        <f t="shared" si="22"/>
        <v>0</v>
      </c>
      <c r="AC99" s="23"/>
      <c r="AD99" s="23">
        <f t="shared" si="23"/>
        <v>0</v>
      </c>
      <c r="AE99" s="23"/>
      <c r="AF99" s="23">
        <f t="shared" si="24"/>
        <v>0</v>
      </c>
      <c r="AG99" s="23"/>
      <c r="AH99" s="23">
        <f t="shared" si="25"/>
        <v>0</v>
      </c>
      <c r="AI99" s="23"/>
      <c r="AJ99" s="23">
        <f t="shared" si="26"/>
        <v>0</v>
      </c>
      <c r="AK99" s="23"/>
      <c r="AL99" s="23">
        <f t="shared" si="27"/>
        <v>0</v>
      </c>
      <c r="AM99" s="24">
        <f t="shared" si="31"/>
        <v>0</v>
      </c>
      <c r="AN99" s="15">
        <f t="shared" si="31"/>
        <v>0</v>
      </c>
      <c r="AO99" s="23">
        <f t="shared" si="32"/>
        <v>0</v>
      </c>
      <c r="AP99" s="23">
        <f t="shared" si="33"/>
        <v>0</v>
      </c>
      <c r="AQ99" s="20"/>
    </row>
    <row r="100" spans="1:43" s="37" customFormat="1" ht="21" x14ac:dyDescent="0.35">
      <c r="A100" s="19"/>
      <c r="B100" s="18"/>
      <c r="C100" s="19"/>
      <c r="D100" s="25">
        <v>0</v>
      </c>
      <c r="E100" s="25"/>
      <c r="F100" s="21"/>
      <c r="G100" s="22"/>
      <c r="H100" s="23"/>
      <c r="I100" s="25">
        <v>330</v>
      </c>
      <c r="J100" s="23">
        <f t="shared" si="30"/>
        <v>0</v>
      </c>
      <c r="K100" s="100"/>
      <c r="L100" s="100">
        <f t="shared" si="34"/>
        <v>0</v>
      </c>
      <c r="M100" s="23"/>
      <c r="N100" s="23">
        <f t="shared" si="35"/>
        <v>0</v>
      </c>
      <c r="O100" s="23"/>
      <c r="P100" s="23">
        <f t="shared" si="36"/>
        <v>0</v>
      </c>
      <c r="Q100" s="23"/>
      <c r="R100" s="23">
        <f t="shared" si="20"/>
        <v>0</v>
      </c>
      <c r="S100" s="23"/>
      <c r="T100" s="23">
        <f t="shared" si="21"/>
        <v>0</v>
      </c>
      <c r="U100" s="23"/>
      <c r="V100" s="23">
        <f t="shared" si="28"/>
        <v>0</v>
      </c>
      <c r="W100" s="23"/>
      <c r="X100" s="23">
        <f t="shared" si="19"/>
        <v>0</v>
      </c>
      <c r="Y100" s="23"/>
      <c r="Z100" s="42">
        <f t="shared" si="29"/>
        <v>0</v>
      </c>
      <c r="AA100" s="23"/>
      <c r="AB100" s="23">
        <f t="shared" si="22"/>
        <v>0</v>
      </c>
      <c r="AC100" s="23"/>
      <c r="AD100" s="23">
        <f t="shared" si="23"/>
        <v>0</v>
      </c>
      <c r="AE100" s="23"/>
      <c r="AF100" s="23">
        <f t="shared" si="24"/>
        <v>0</v>
      </c>
      <c r="AG100" s="23"/>
      <c r="AH100" s="23">
        <f t="shared" si="25"/>
        <v>0</v>
      </c>
      <c r="AI100" s="23"/>
      <c r="AJ100" s="23">
        <f t="shared" si="26"/>
        <v>0</v>
      </c>
      <c r="AK100" s="23"/>
      <c r="AL100" s="23">
        <f t="shared" si="27"/>
        <v>0</v>
      </c>
      <c r="AM100" s="24">
        <f t="shared" si="31"/>
        <v>0</v>
      </c>
      <c r="AN100" s="15">
        <f t="shared" si="31"/>
        <v>0</v>
      </c>
      <c r="AO100" s="23">
        <f t="shared" si="32"/>
        <v>0</v>
      </c>
      <c r="AP100" s="23">
        <f t="shared" si="33"/>
        <v>0</v>
      </c>
      <c r="AQ100" s="20"/>
    </row>
    <row r="101" spans="1:43" s="37" customFormat="1" ht="21" x14ac:dyDescent="0.35">
      <c r="A101" s="19"/>
      <c r="B101" s="18"/>
      <c r="C101" s="19"/>
      <c r="D101" s="25">
        <v>7</v>
      </c>
      <c r="E101" s="25"/>
      <c r="F101" s="21"/>
      <c r="G101" s="22"/>
      <c r="H101" s="23"/>
      <c r="I101" s="25">
        <v>330</v>
      </c>
      <c r="J101" s="23">
        <f t="shared" si="30"/>
        <v>7</v>
      </c>
      <c r="K101" s="100"/>
      <c r="L101" s="100">
        <f t="shared" si="34"/>
        <v>0</v>
      </c>
      <c r="M101" s="23"/>
      <c r="N101" s="23">
        <f t="shared" si="35"/>
        <v>0</v>
      </c>
      <c r="O101" s="23"/>
      <c r="P101" s="23">
        <f t="shared" si="36"/>
        <v>0</v>
      </c>
      <c r="Q101" s="23"/>
      <c r="R101" s="23">
        <f t="shared" si="20"/>
        <v>0</v>
      </c>
      <c r="S101" s="23"/>
      <c r="T101" s="23">
        <f t="shared" si="21"/>
        <v>0</v>
      </c>
      <c r="U101" s="23"/>
      <c r="V101" s="23">
        <f t="shared" si="28"/>
        <v>0</v>
      </c>
      <c r="W101" s="23"/>
      <c r="X101" s="23">
        <f t="shared" si="19"/>
        <v>0</v>
      </c>
      <c r="Y101" s="23"/>
      <c r="Z101" s="42">
        <f t="shared" si="29"/>
        <v>0</v>
      </c>
      <c r="AA101" s="23">
        <f>1</f>
        <v>1</v>
      </c>
      <c r="AB101" s="23">
        <f t="shared" si="22"/>
        <v>330</v>
      </c>
      <c r="AC101" s="23"/>
      <c r="AD101" s="23">
        <f t="shared" si="23"/>
        <v>0</v>
      </c>
      <c r="AE101" s="23"/>
      <c r="AF101" s="23">
        <f t="shared" si="24"/>
        <v>0</v>
      </c>
      <c r="AG101" s="23">
        <v>2</v>
      </c>
      <c r="AH101" s="23">
        <f t="shared" si="25"/>
        <v>660</v>
      </c>
      <c r="AI101" s="23"/>
      <c r="AJ101" s="23">
        <f t="shared" si="26"/>
        <v>0</v>
      </c>
      <c r="AK101" s="23"/>
      <c r="AL101" s="23">
        <f t="shared" si="27"/>
        <v>0</v>
      </c>
      <c r="AM101" s="24">
        <f t="shared" si="31"/>
        <v>3</v>
      </c>
      <c r="AN101" s="15">
        <f t="shared" si="31"/>
        <v>990</v>
      </c>
      <c r="AO101" s="23">
        <f t="shared" si="32"/>
        <v>4</v>
      </c>
      <c r="AP101" s="23">
        <f t="shared" si="33"/>
        <v>1320</v>
      </c>
      <c r="AQ101" s="20"/>
    </row>
    <row r="102" spans="1:43" s="37" customFormat="1" ht="21" x14ac:dyDescent="0.35">
      <c r="A102" s="19"/>
      <c r="B102" s="18"/>
      <c r="C102" s="19"/>
      <c r="D102" s="25">
        <v>10</v>
      </c>
      <c r="E102" s="25"/>
      <c r="F102" s="21"/>
      <c r="G102" s="22"/>
      <c r="H102" s="23"/>
      <c r="I102" s="25">
        <v>330</v>
      </c>
      <c r="J102" s="23">
        <f t="shared" si="30"/>
        <v>10</v>
      </c>
      <c r="K102" s="100"/>
      <c r="L102" s="100">
        <f t="shared" si="34"/>
        <v>0</v>
      </c>
      <c r="M102" s="23"/>
      <c r="N102" s="23">
        <f t="shared" si="35"/>
        <v>0</v>
      </c>
      <c r="O102" s="23"/>
      <c r="P102" s="23">
        <f t="shared" si="36"/>
        <v>0</v>
      </c>
      <c r="Q102" s="23"/>
      <c r="R102" s="23">
        <f t="shared" si="20"/>
        <v>0</v>
      </c>
      <c r="S102" s="23"/>
      <c r="T102" s="23">
        <f t="shared" si="21"/>
        <v>0</v>
      </c>
      <c r="U102" s="23"/>
      <c r="V102" s="23">
        <f t="shared" si="28"/>
        <v>0</v>
      </c>
      <c r="W102" s="23"/>
      <c r="X102" s="23">
        <f t="shared" si="19"/>
        <v>0</v>
      </c>
      <c r="Y102" s="23"/>
      <c r="Z102" s="42">
        <f t="shared" si="29"/>
        <v>0</v>
      </c>
      <c r="AA102" s="23"/>
      <c r="AB102" s="23">
        <f t="shared" si="22"/>
        <v>0</v>
      </c>
      <c r="AC102" s="23"/>
      <c r="AD102" s="23">
        <f t="shared" si="23"/>
        <v>0</v>
      </c>
      <c r="AE102" s="23"/>
      <c r="AF102" s="23">
        <f t="shared" si="24"/>
        <v>0</v>
      </c>
      <c r="AG102" s="23"/>
      <c r="AH102" s="23">
        <f t="shared" si="25"/>
        <v>0</v>
      </c>
      <c r="AI102" s="23"/>
      <c r="AJ102" s="23">
        <f t="shared" si="26"/>
        <v>0</v>
      </c>
      <c r="AK102" s="23"/>
      <c r="AL102" s="23">
        <f t="shared" si="27"/>
        <v>0</v>
      </c>
      <c r="AM102" s="24">
        <f t="shared" si="31"/>
        <v>0</v>
      </c>
      <c r="AN102" s="15">
        <f t="shared" si="31"/>
        <v>0</v>
      </c>
      <c r="AO102" s="23">
        <f t="shared" si="32"/>
        <v>10</v>
      </c>
      <c r="AP102" s="23">
        <f t="shared" si="33"/>
        <v>3300</v>
      </c>
      <c r="AQ102" s="20"/>
    </row>
    <row r="103" spans="1:43" s="37" customFormat="1" ht="105" x14ac:dyDescent="0.35">
      <c r="A103" s="17">
        <v>39</v>
      </c>
      <c r="B103" s="18" t="s">
        <v>72</v>
      </c>
      <c r="C103" s="19" t="s">
        <v>68</v>
      </c>
      <c r="D103" s="20"/>
      <c r="E103" s="20"/>
      <c r="F103" s="21"/>
      <c r="G103" s="22"/>
      <c r="H103" s="23"/>
      <c r="I103" s="20"/>
      <c r="J103" s="23">
        <f t="shared" si="30"/>
        <v>0</v>
      </c>
      <c r="K103" s="100"/>
      <c r="L103" s="100">
        <f t="shared" si="34"/>
        <v>0</v>
      </c>
      <c r="M103" s="23"/>
      <c r="N103" s="23">
        <f t="shared" si="35"/>
        <v>0</v>
      </c>
      <c r="O103" s="23"/>
      <c r="P103" s="23">
        <f t="shared" si="36"/>
        <v>0</v>
      </c>
      <c r="Q103" s="23"/>
      <c r="R103" s="23">
        <f t="shared" si="20"/>
        <v>0</v>
      </c>
      <c r="S103" s="23"/>
      <c r="T103" s="23">
        <f t="shared" si="21"/>
        <v>0</v>
      </c>
      <c r="U103" s="23"/>
      <c r="V103" s="23">
        <f t="shared" si="28"/>
        <v>0</v>
      </c>
      <c r="W103" s="23"/>
      <c r="X103" s="23">
        <f t="shared" si="19"/>
        <v>0</v>
      </c>
      <c r="Y103" s="23"/>
      <c r="Z103" s="42">
        <f t="shared" si="29"/>
        <v>0</v>
      </c>
      <c r="AA103" s="23"/>
      <c r="AB103" s="23">
        <f t="shared" si="22"/>
        <v>0</v>
      </c>
      <c r="AC103" s="23"/>
      <c r="AD103" s="23">
        <f t="shared" si="23"/>
        <v>0</v>
      </c>
      <c r="AE103" s="23"/>
      <c r="AF103" s="23">
        <f t="shared" si="24"/>
        <v>0</v>
      </c>
      <c r="AG103" s="23"/>
      <c r="AH103" s="23">
        <f t="shared" si="25"/>
        <v>0</v>
      </c>
      <c r="AI103" s="23"/>
      <c r="AJ103" s="23">
        <f t="shared" si="26"/>
        <v>0</v>
      </c>
      <c r="AK103" s="23"/>
      <c r="AL103" s="23">
        <f t="shared" si="27"/>
        <v>0</v>
      </c>
      <c r="AM103" s="24">
        <f t="shared" si="31"/>
        <v>0</v>
      </c>
      <c r="AN103" s="15">
        <f t="shared" si="31"/>
        <v>0</v>
      </c>
      <c r="AO103" s="23">
        <f t="shared" si="32"/>
        <v>0</v>
      </c>
      <c r="AP103" s="23">
        <f t="shared" si="33"/>
        <v>0</v>
      </c>
      <c r="AQ103" s="20"/>
    </row>
    <row r="104" spans="1:43" s="37" customFormat="1" ht="21" x14ac:dyDescent="0.35">
      <c r="A104" s="19"/>
      <c r="B104" s="18"/>
      <c r="C104" s="19"/>
      <c r="D104" s="25">
        <v>7</v>
      </c>
      <c r="E104" s="25"/>
      <c r="F104" s="21"/>
      <c r="G104" s="22"/>
      <c r="H104" s="23"/>
      <c r="I104" s="25">
        <v>95</v>
      </c>
      <c r="J104" s="23">
        <f t="shared" si="30"/>
        <v>7</v>
      </c>
      <c r="K104" s="100"/>
      <c r="L104" s="100">
        <f t="shared" si="34"/>
        <v>0</v>
      </c>
      <c r="M104" s="23"/>
      <c r="N104" s="23">
        <f t="shared" si="35"/>
        <v>0</v>
      </c>
      <c r="O104" s="23">
        <f>4</f>
        <v>4</v>
      </c>
      <c r="P104" s="23">
        <f t="shared" si="36"/>
        <v>380</v>
      </c>
      <c r="Q104" s="23"/>
      <c r="R104" s="23">
        <f t="shared" si="20"/>
        <v>0</v>
      </c>
      <c r="S104" s="23"/>
      <c r="T104" s="23">
        <f t="shared" si="21"/>
        <v>0</v>
      </c>
      <c r="U104" s="23"/>
      <c r="V104" s="23">
        <f t="shared" si="28"/>
        <v>0</v>
      </c>
      <c r="W104" s="23"/>
      <c r="X104" s="23">
        <f t="shared" si="19"/>
        <v>0</v>
      </c>
      <c r="Y104" s="23"/>
      <c r="Z104" s="42">
        <f t="shared" si="29"/>
        <v>0</v>
      </c>
      <c r="AA104" s="23"/>
      <c r="AB104" s="23">
        <f t="shared" si="22"/>
        <v>0</v>
      </c>
      <c r="AC104" s="23"/>
      <c r="AD104" s="23">
        <f t="shared" si="23"/>
        <v>0</v>
      </c>
      <c r="AE104" s="23"/>
      <c r="AF104" s="23">
        <f t="shared" si="24"/>
        <v>0</v>
      </c>
      <c r="AG104" s="23"/>
      <c r="AH104" s="23">
        <f t="shared" si="25"/>
        <v>0</v>
      </c>
      <c r="AI104" s="23"/>
      <c r="AJ104" s="23">
        <f t="shared" si="26"/>
        <v>0</v>
      </c>
      <c r="AK104" s="23"/>
      <c r="AL104" s="23">
        <f t="shared" si="27"/>
        <v>0</v>
      </c>
      <c r="AM104" s="24">
        <f t="shared" si="31"/>
        <v>4</v>
      </c>
      <c r="AN104" s="15">
        <f t="shared" si="31"/>
        <v>380</v>
      </c>
      <c r="AO104" s="23">
        <f t="shared" si="32"/>
        <v>3</v>
      </c>
      <c r="AP104" s="23">
        <f t="shared" si="33"/>
        <v>285</v>
      </c>
      <c r="AQ104" s="20"/>
    </row>
    <row r="105" spans="1:43" s="37" customFormat="1" ht="126" x14ac:dyDescent="0.35">
      <c r="A105" s="17">
        <v>40</v>
      </c>
      <c r="B105" s="18" t="s">
        <v>73</v>
      </c>
      <c r="C105" s="19" t="s">
        <v>68</v>
      </c>
      <c r="D105" s="20"/>
      <c r="E105" s="20"/>
      <c r="F105" s="21"/>
      <c r="G105" s="22"/>
      <c r="H105" s="23"/>
      <c r="I105" s="20"/>
      <c r="J105" s="23">
        <f t="shared" si="30"/>
        <v>0</v>
      </c>
      <c r="K105" s="100"/>
      <c r="L105" s="100">
        <f t="shared" si="34"/>
        <v>0</v>
      </c>
      <c r="M105" s="23"/>
      <c r="N105" s="23">
        <f t="shared" si="35"/>
        <v>0</v>
      </c>
      <c r="O105" s="23"/>
      <c r="P105" s="23">
        <f t="shared" si="36"/>
        <v>0</v>
      </c>
      <c r="Q105" s="23"/>
      <c r="R105" s="23">
        <f t="shared" si="20"/>
        <v>0</v>
      </c>
      <c r="S105" s="23"/>
      <c r="T105" s="23">
        <f t="shared" si="21"/>
        <v>0</v>
      </c>
      <c r="U105" s="23"/>
      <c r="V105" s="23">
        <f t="shared" si="28"/>
        <v>0</v>
      </c>
      <c r="W105" s="23"/>
      <c r="X105" s="23">
        <f t="shared" si="19"/>
        <v>0</v>
      </c>
      <c r="Y105" s="23"/>
      <c r="Z105" s="42">
        <f t="shared" si="29"/>
        <v>0</v>
      </c>
      <c r="AA105" s="23"/>
      <c r="AB105" s="23">
        <f t="shared" si="22"/>
        <v>0</v>
      </c>
      <c r="AC105" s="23"/>
      <c r="AD105" s="23">
        <f t="shared" si="23"/>
        <v>0</v>
      </c>
      <c r="AE105" s="23"/>
      <c r="AF105" s="23">
        <f t="shared" si="24"/>
        <v>0</v>
      </c>
      <c r="AG105" s="23"/>
      <c r="AH105" s="23">
        <f t="shared" si="25"/>
        <v>0</v>
      </c>
      <c r="AI105" s="23"/>
      <c r="AJ105" s="23">
        <f t="shared" si="26"/>
        <v>0</v>
      </c>
      <c r="AK105" s="23"/>
      <c r="AL105" s="23">
        <f t="shared" si="27"/>
        <v>0</v>
      </c>
      <c r="AM105" s="24">
        <f t="shared" si="31"/>
        <v>0</v>
      </c>
      <c r="AN105" s="15">
        <f t="shared" si="31"/>
        <v>0</v>
      </c>
      <c r="AO105" s="23">
        <f t="shared" si="32"/>
        <v>0</v>
      </c>
      <c r="AP105" s="23">
        <f t="shared" si="33"/>
        <v>0</v>
      </c>
      <c r="AQ105" s="20"/>
    </row>
    <row r="106" spans="1:43" s="37" customFormat="1" ht="21" x14ac:dyDescent="0.35">
      <c r="A106" s="19"/>
      <c r="B106" s="18"/>
      <c r="C106" s="19"/>
      <c r="D106" s="25">
        <v>0</v>
      </c>
      <c r="E106" s="25"/>
      <c r="F106" s="21"/>
      <c r="G106" s="22"/>
      <c r="H106" s="23"/>
      <c r="I106" s="25">
        <v>26</v>
      </c>
      <c r="J106" s="23">
        <f t="shared" si="30"/>
        <v>0</v>
      </c>
      <c r="K106" s="100"/>
      <c r="L106" s="100">
        <f t="shared" si="34"/>
        <v>0</v>
      </c>
      <c r="M106" s="23"/>
      <c r="N106" s="23">
        <f t="shared" si="35"/>
        <v>0</v>
      </c>
      <c r="O106" s="23"/>
      <c r="P106" s="23">
        <f t="shared" si="36"/>
        <v>0</v>
      </c>
      <c r="Q106" s="23"/>
      <c r="R106" s="23">
        <f t="shared" si="20"/>
        <v>0</v>
      </c>
      <c r="S106" s="23"/>
      <c r="T106" s="23">
        <f t="shared" si="21"/>
        <v>0</v>
      </c>
      <c r="U106" s="23"/>
      <c r="V106" s="23">
        <f t="shared" si="28"/>
        <v>0</v>
      </c>
      <c r="W106" s="23"/>
      <c r="X106" s="23">
        <f t="shared" si="19"/>
        <v>0</v>
      </c>
      <c r="Y106" s="23"/>
      <c r="Z106" s="42">
        <f t="shared" si="29"/>
        <v>0</v>
      </c>
      <c r="AA106" s="23"/>
      <c r="AB106" s="23">
        <f t="shared" si="22"/>
        <v>0</v>
      </c>
      <c r="AC106" s="23"/>
      <c r="AD106" s="23">
        <f t="shared" si="23"/>
        <v>0</v>
      </c>
      <c r="AE106" s="23"/>
      <c r="AF106" s="23">
        <f t="shared" si="24"/>
        <v>0</v>
      </c>
      <c r="AG106" s="23"/>
      <c r="AH106" s="23">
        <f t="shared" si="25"/>
        <v>0</v>
      </c>
      <c r="AI106" s="23"/>
      <c r="AJ106" s="23">
        <f t="shared" si="26"/>
        <v>0</v>
      </c>
      <c r="AK106" s="23"/>
      <c r="AL106" s="23">
        <f t="shared" si="27"/>
        <v>0</v>
      </c>
      <c r="AM106" s="24">
        <f t="shared" si="31"/>
        <v>0</v>
      </c>
      <c r="AN106" s="15">
        <f t="shared" si="31"/>
        <v>0</v>
      </c>
      <c r="AO106" s="23">
        <f t="shared" si="32"/>
        <v>0</v>
      </c>
      <c r="AP106" s="23">
        <f t="shared" si="33"/>
        <v>0</v>
      </c>
      <c r="AQ106" s="20"/>
    </row>
    <row r="107" spans="1:43" s="37" customFormat="1" ht="21" x14ac:dyDescent="0.35">
      <c r="A107" s="19"/>
      <c r="B107" s="18"/>
      <c r="C107" s="19"/>
      <c r="D107" s="25">
        <v>12</v>
      </c>
      <c r="E107" s="25"/>
      <c r="F107" s="21"/>
      <c r="G107" s="22"/>
      <c r="H107" s="23"/>
      <c r="I107" s="25">
        <v>26</v>
      </c>
      <c r="J107" s="23">
        <f t="shared" si="30"/>
        <v>12</v>
      </c>
      <c r="K107" s="100"/>
      <c r="L107" s="100">
        <f t="shared" si="34"/>
        <v>0</v>
      </c>
      <c r="M107" s="23"/>
      <c r="N107" s="23">
        <f t="shared" si="35"/>
        <v>0</v>
      </c>
      <c r="O107" s="23"/>
      <c r="P107" s="23">
        <f t="shared" si="36"/>
        <v>0</v>
      </c>
      <c r="Q107" s="23"/>
      <c r="R107" s="23">
        <f t="shared" si="20"/>
        <v>0</v>
      </c>
      <c r="S107" s="23"/>
      <c r="T107" s="23">
        <f t="shared" si="21"/>
        <v>0</v>
      </c>
      <c r="U107" s="23"/>
      <c r="V107" s="23">
        <f t="shared" si="28"/>
        <v>0</v>
      </c>
      <c r="W107" s="23"/>
      <c r="X107" s="23">
        <f t="shared" si="19"/>
        <v>0</v>
      </c>
      <c r="Y107" s="23"/>
      <c r="Z107" s="42">
        <f t="shared" si="29"/>
        <v>0</v>
      </c>
      <c r="AA107" s="23"/>
      <c r="AB107" s="23">
        <f t="shared" si="22"/>
        <v>0</v>
      </c>
      <c r="AC107" s="23"/>
      <c r="AD107" s="23">
        <f t="shared" si="23"/>
        <v>0</v>
      </c>
      <c r="AE107" s="23"/>
      <c r="AF107" s="23">
        <f t="shared" si="24"/>
        <v>0</v>
      </c>
      <c r="AG107" s="23"/>
      <c r="AH107" s="23">
        <f t="shared" si="25"/>
        <v>0</v>
      </c>
      <c r="AI107" s="23"/>
      <c r="AJ107" s="23">
        <f t="shared" si="26"/>
        <v>0</v>
      </c>
      <c r="AK107" s="23"/>
      <c r="AL107" s="23">
        <f t="shared" si="27"/>
        <v>0</v>
      </c>
      <c r="AM107" s="24">
        <f t="shared" si="31"/>
        <v>0</v>
      </c>
      <c r="AN107" s="15">
        <f t="shared" si="31"/>
        <v>0</v>
      </c>
      <c r="AO107" s="23">
        <f t="shared" si="32"/>
        <v>12</v>
      </c>
      <c r="AP107" s="23">
        <f t="shared" si="33"/>
        <v>312</v>
      </c>
      <c r="AQ107" s="20"/>
    </row>
    <row r="108" spans="1:43" s="37" customFormat="1" ht="126" x14ac:dyDescent="0.35">
      <c r="A108" s="17">
        <v>41</v>
      </c>
      <c r="B108" s="18" t="s">
        <v>74</v>
      </c>
      <c r="C108" s="19" t="s">
        <v>68</v>
      </c>
      <c r="D108" s="20"/>
      <c r="E108" s="20"/>
      <c r="F108" s="21"/>
      <c r="G108" s="22"/>
      <c r="H108" s="23"/>
      <c r="I108" s="20"/>
      <c r="J108" s="23">
        <f t="shared" si="30"/>
        <v>0</v>
      </c>
      <c r="K108" s="100"/>
      <c r="L108" s="100">
        <f t="shared" si="34"/>
        <v>0</v>
      </c>
      <c r="M108" s="23"/>
      <c r="N108" s="23">
        <f t="shared" si="35"/>
        <v>0</v>
      </c>
      <c r="O108" s="23"/>
      <c r="P108" s="23">
        <f t="shared" si="36"/>
        <v>0</v>
      </c>
      <c r="Q108" s="23"/>
      <c r="R108" s="23">
        <f t="shared" si="20"/>
        <v>0</v>
      </c>
      <c r="S108" s="23"/>
      <c r="T108" s="23">
        <f t="shared" si="21"/>
        <v>0</v>
      </c>
      <c r="U108" s="23"/>
      <c r="V108" s="23">
        <f t="shared" si="28"/>
        <v>0</v>
      </c>
      <c r="W108" s="23"/>
      <c r="X108" s="23">
        <f t="shared" si="19"/>
        <v>0</v>
      </c>
      <c r="Y108" s="23"/>
      <c r="Z108" s="42">
        <f t="shared" si="29"/>
        <v>0</v>
      </c>
      <c r="AA108" s="23"/>
      <c r="AB108" s="23">
        <f t="shared" si="22"/>
        <v>0</v>
      </c>
      <c r="AC108" s="23"/>
      <c r="AD108" s="23">
        <f t="shared" si="23"/>
        <v>0</v>
      </c>
      <c r="AE108" s="23"/>
      <c r="AF108" s="23">
        <f t="shared" si="24"/>
        <v>0</v>
      </c>
      <c r="AG108" s="23"/>
      <c r="AH108" s="23">
        <f t="shared" si="25"/>
        <v>0</v>
      </c>
      <c r="AI108" s="23"/>
      <c r="AJ108" s="23">
        <f t="shared" si="26"/>
        <v>0</v>
      </c>
      <c r="AK108" s="23"/>
      <c r="AL108" s="23">
        <f t="shared" si="27"/>
        <v>0</v>
      </c>
      <c r="AM108" s="24">
        <f t="shared" si="31"/>
        <v>0</v>
      </c>
      <c r="AN108" s="15">
        <f t="shared" si="31"/>
        <v>0</v>
      </c>
      <c r="AO108" s="23">
        <f t="shared" si="32"/>
        <v>0</v>
      </c>
      <c r="AP108" s="23">
        <f t="shared" si="33"/>
        <v>0</v>
      </c>
      <c r="AQ108" s="20"/>
    </row>
    <row r="109" spans="1:43" s="37" customFormat="1" ht="21" x14ac:dyDescent="0.35">
      <c r="A109" s="19"/>
      <c r="B109" s="18"/>
      <c r="C109" s="19"/>
      <c r="D109" s="25">
        <v>3</v>
      </c>
      <c r="E109" s="25"/>
      <c r="F109" s="21"/>
      <c r="G109" s="22"/>
      <c r="H109" s="23"/>
      <c r="I109" s="25">
        <v>16</v>
      </c>
      <c r="J109" s="23">
        <f t="shared" si="30"/>
        <v>3</v>
      </c>
      <c r="K109" s="100"/>
      <c r="L109" s="100">
        <f t="shared" si="34"/>
        <v>0</v>
      </c>
      <c r="M109" s="23"/>
      <c r="N109" s="23">
        <f t="shared" si="35"/>
        <v>0</v>
      </c>
      <c r="O109" s="23"/>
      <c r="P109" s="23">
        <f t="shared" si="36"/>
        <v>0</v>
      </c>
      <c r="Q109" s="23"/>
      <c r="R109" s="23">
        <f t="shared" si="20"/>
        <v>0</v>
      </c>
      <c r="S109" s="23"/>
      <c r="T109" s="23">
        <f t="shared" si="21"/>
        <v>0</v>
      </c>
      <c r="U109" s="23"/>
      <c r="V109" s="23">
        <f t="shared" si="28"/>
        <v>0</v>
      </c>
      <c r="W109" s="23"/>
      <c r="X109" s="23">
        <f t="shared" si="19"/>
        <v>0</v>
      </c>
      <c r="Y109" s="23"/>
      <c r="Z109" s="42">
        <f t="shared" si="29"/>
        <v>0</v>
      </c>
      <c r="AA109" s="23"/>
      <c r="AB109" s="23">
        <f t="shared" si="22"/>
        <v>0</v>
      </c>
      <c r="AC109" s="23">
        <v>2</v>
      </c>
      <c r="AD109" s="23">
        <f t="shared" si="23"/>
        <v>32</v>
      </c>
      <c r="AE109" s="23"/>
      <c r="AF109" s="23">
        <f t="shared" si="24"/>
        <v>0</v>
      </c>
      <c r="AG109" s="23"/>
      <c r="AH109" s="23">
        <f t="shared" si="25"/>
        <v>0</v>
      </c>
      <c r="AI109" s="23"/>
      <c r="AJ109" s="23">
        <f t="shared" si="26"/>
        <v>0</v>
      </c>
      <c r="AK109" s="23"/>
      <c r="AL109" s="23">
        <f t="shared" si="27"/>
        <v>0</v>
      </c>
      <c r="AM109" s="24">
        <f t="shared" si="31"/>
        <v>2</v>
      </c>
      <c r="AN109" s="15">
        <f t="shared" si="31"/>
        <v>32</v>
      </c>
      <c r="AO109" s="23">
        <f t="shared" si="32"/>
        <v>1</v>
      </c>
      <c r="AP109" s="23">
        <f t="shared" si="33"/>
        <v>16</v>
      </c>
      <c r="AQ109" s="20"/>
    </row>
    <row r="110" spans="1:43" s="37" customFormat="1" ht="21" x14ac:dyDescent="0.35">
      <c r="A110" s="19"/>
      <c r="B110" s="18"/>
      <c r="C110" s="19"/>
      <c r="D110" s="25">
        <v>12</v>
      </c>
      <c r="E110" s="25"/>
      <c r="F110" s="21"/>
      <c r="G110" s="22"/>
      <c r="H110" s="23"/>
      <c r="I110" s="25">
        <v>38</v>
      </c>
      <c r="J110" s="23">
        <f t="shared" si="30"/>
        <v>12</v>
      </c>
      <c r="K110" s="100">
        <v>5</v>
      </c>
      <c r="L110" s="100">
        <f t="shared" si="34"/>
        <v>190</v>
      </c>
      <c r="M110" s="23"/>
      <c r="N110" s="23">
        <f t="shared" si="35"/>
        <v>0</v>
      </c>
      <c r="O110" s="23"/>
      <c r="P110" s="23">
        <f t="shared" si="36"/>
        <v>0</v>
      </c>
      <c r="Q110" s="23"/>
      <c r="R110" s="23">
        <f t="shared" si="20"/>
        <v>0</v>
      </c>
      <c r="S110" s="23"/>
      <c r="T110" s="23">
        <f t="shared" si="21"/>
        <v>0</v>
      </c>
      <c r="U110" s="23"/>
      <c r="V110" s="23">
        <f t="shared" si="28"/>
        <v>0</v>
      </c>
      <c r="W110" s="23"/>
      <c r="X110" s="23">
        <f t="shared" si="19"/>
        <v>0</v>
      </c>
      <c r="Y110" s="23"/>
      <c r="Z110" s="42">
        <f t="shared" si="29"/>
        <v>0</v>
      </c>
      <c r="AA110" s="23"/>
      <c r="AB110" s="23">
        <f t="shared" si="22"/>
        <v>0</v>
      </c>
      <c r="AC110" s="23"/>
      <c r="AD110" s="23">
        <f t="shared" si="23"/>
        <v>0</v>
      </c>
      <c r="AE110" s="23"/>
      <c r="AF110" s="23">
        <f t="shared" si="24"/>
        <v>0</v>
      </c>
      <c r="AG110" s="23"/>
      <c r="AH110" s="23">
        <f t="shared" si="25"/>
        <v>0</v>
      </c>
      <c r="AI110" s="23"/>
      <c r="AJ110" s="23">
        <f t="shared" si="26"/>
        <v>0</v>
      </c>
      <c r="AK110" s="23"/>
      <c r="AL110" s="23">
        <f t="shared" si="27"/>
        <v>0</v>
      </c>
      <c r="AM110" s="24">
        <f t="shared" ref="AM110:AN143" si="37">K110+M110+O110+Q110+S110+U110+W110+Y110+AA110+AC110+AE110+AG110+AI110+AK110</f>
        <v>5</v>
      </c>
      <c r="AN110" s="15">
        <f t="shared" si="37"/>
        <v>190</v>
      </c>
      <c r="AO110" s="23">
        <f t="shared" si="32"/>
        <v>7</v>
      </c>
      <c r="AP110" s="23">
        <f t="shared" si="33"/>
        <v>266</v>
      </c>
      <c r="AQ110" s="20"/>
    </row>
    <row r="111" spans="1:43" s="37" customFormat="1" ht="126" x14ac:dyDescent="0.35">
      <c r="A111" s="17">
        <v>42</v>
      </c>
      <c r="B111" s="18" t="s">
        <v>75</v>
      </c>
      <c r="C111" s="19" t="s">
        <v>68</v>
      </c>
      <c r="D111" s="20"/>
      <c r="E111" s="20"/>
      <c r="F111" s="21"/>
      <c r="G111" s="22"/>
      <c r="H111" s="23"/>
      <c r="I111" s="20"/>
      <c r="J111" s="23">
        <f t="shared" si="30"/>
        <v>0</v>
      </c>
      <c r="K111" s="100"/>
      <c r="L111" s="100">
        <f t="shared" si="34"/>
        <v>0</v>
      </c>
      <c r="M111" s="23"/>
      <c r="N111" s="23">
        <f t="shared" si="35"/>
        <v>0</v>
      </c>
      <c r="O111" s="23"/>
      <c r="P111" s="23">
        <f t="shared" si="36"/>
        <v>0</v>
      </c>
      <c r="Q111" s="23"/>
      <c r="R111" s="23">
        <f t="shared" si="20"/>
        <v>0</v>
      </c>
      <c r="S111" s="23"/>
      <c r="T111" s="23">
        <f t="shared" si="21"/>
        <v>0</v>
      </c>
      <c r="U111" s="23"/>
      <c r="V111" s="23">
        <f t="shared" si="28"/>
        <v>0</v>
      </c>
      <c r="W111" s="23"/>
      <c r="X111" s="23">
        <f t="shared" si="19"/>
        <v>0</v>
      </c>
      <c r="Y111" s="23"/>
      <c r="Z111" s="42">
        <f t="shared" si="29"/>
        <v>0</v>
      </c>
      <c r="AA111" s="23"/>
      <c r="AB111" s="23">
        <f t="shared" si="22"/>
        <v>0</v>
      </c>
      <c r="AC111" s="23"/>
      <c r="AD111" s="23">
        <f t="shared" si="23"/>
        <v>0</v>
      </c>
      <c r="AE111" s="23"/>
      <c r="AF111" s="23">
        <f t="shared" si="24"/>
        <v>0</v>
      </c>
      <c r="AG111" s="23"/>
      <c r="AH111" s="23">
        <f t="shared" si="25"/>
        <v>0</v>
      </c>
      <c r="AI111" s="23"/>
      <c r="AJ111" s="23">
        <f t="shared" si="26"/>
        <v>0</v>
      </c>
      <c r="AK111" s="23"/>
      <c r="AL111" s="23">
        <f t="shared" si="27"/>
        <v>0</v>
      </c>
      <c r="AM111" s="24">
        <f t="shared" si="37"/>
        <v>0</v>
      </c>
      <c r="AN111" s="15">
        <f t="shared" si="37"/>
        <v>0</v>
      </c>
      <c r="AO111" s="23">
        <f t="shared" si="32"/>
        <v>0</v>
      </c>
      <c r="AP111" s="23">
        <f t="shared" si="33"/>
        <v>0</v>
      </c>
      <c r="AQ111" s="20"/>
    </row>
    <row r="112" spans="1:43" s="37" customFormat="1" ht="21" x14ac:dyDescent="0.35">
      <c r="A112" s="19"/>
      <c r="B112" s="18"/>
      <c r="C112" s="19"/>
      <c r="D112" s="25">
        <v>0</v>
      </c>
      <c r="E112" s="25"/>
      <c r="F112" s="21"/>
      <c r="G112" s="22"/>
      <c r="H112" s="23"/>
      <c r="I112" s="25">
        <v>30</v>
      </c>
      <c r="J112" s="23">
        <f t="shared" si="30"/>
        <v>0</v>
      </c>
      <c r="K112" s="100"/>
      <c r="L112" s="100">
        <f t="shared" si="34"/>
        <v>0</v>
      </c>
      <c r="M112" s="23"/>
      <c r="N112" s="23">
        <f t="shared" si="35"/>
        <v>0</v>
      </c>
      <c r="O112" s="23"/>
      <c r="P112" s="23">
        <f t="shared" si="36"/>
        <v>0</v>
      </c>
      <c r="Q112" s="23"/>
      <c r="R112" s="23">
        <f t="shared" si="20"/>
        <v>0</v>
      </c>
      <c r="S112" s="23"/>
      <c r="T112" s="23">
        <f t="shared" si="21"/>
        <v>0</v>
      </c>
      <c r="U112" s="23"/>
      <c r="V112" s="23">
        <f t="shared" si="28"/>
        <v>0</v>
      </c>
      <c r="W112" s="23"/>
      <c r="X112" s="23">
        <f t="shared" si="19"/>
        <v>0</v>
      </c>
      <c r="Y112" s="23"/>
      <c r="Z112" s="42">
        <f t="shared" si="29"/>
        <v>0</v>
      </c>
      <c r="AA112" s="23"/>
      <c r="AB112" s="23">
        <f t="shared" si="22"/>
        <v>0</v>
      </c>
      <c r="AC112" s="23"/>
      <c r="AD112" s="23">
        <f t="shared" si="23"/>
        <v>0</v>
      </c>
      <c r="AE112" s="23"/>
      <c r="AF112" s="23">
        <f t="shared" si="24"/>
        <v>0</v>
      </c>
      <c r="AG112" s="23"/>
      <c r="AH112" s="23">
        <f t="shared" si="25"/>
        <v>0</v>
      </c>
      <c r="AI112" s="23"/>
      <c r="AJ112" s="23">
        <f t="shared" si="26"/>
        <v>0</v>
      </c>
      <c r="AK112" s="23"/>
      <c r="AL112" s="23">
        <f t="shared" si="27"/>
        <v>0</v>
      </c>
      <c r="AM112" s="24">
        <f t="shared" si="37"/>
        <v>0</v>
      </c>
      <c r="AN112" s="15">
        <f t="shared" si="37"/>
        <v>0</v>
      </c>
      <c r="AO112" s="23">
        <f t="shared" si="32"/>
        <v>0</v>
      </c>
      <c r="AP112" s="23">
        <f t="shared" si="33"/>
        <v>0</v>
      </c>
      <c r="AQ112" s="20"/>
    </row>
    <row r="113" spans="1:43" s="37" customFormat="1" ht="21" x14ac:dyDescent="0.35">
      <c r="A113" s="19"/>
      <c r="B113" s="18"/>
      <c r="C113" s="19"/>
      <c r="D113" s="25">
        <v>10</v>
      </c>
      <c r="E113" s="25"/>
      <c r="F113" s="21"/>
      <c r="G113" s="22"/>
      <c r="H113" s="23"/>
      <c r="I113" s="25">
        <v>22</v>
      </c>
      <c r="J113" s="23">
        <f t="shared" si="30"/>
        <v>10</v>
      </c>
      <c r="K113" s="100"/>
      <c r="L113" s="100">
        <f t="shared" si="34"/>
        <v>0</v>
      </c>
      <c r="M113" s="23">
        <v>0</v>
      </c>
      <c r="N113" s="23">
        <f t="shared" si="35"/>
        <v>0</v>
      </c>
      <c r="O113" s="23">
        <f>1</f>
        <v>1</v>
      </c>
      <c r="P113" s="23">
        <f t="shared" si="36"/>
        <v>22</v>
      </c>
      <c r="Q113" s="23"/>
      <c r="R113" s="23">
        <f t="shared" si="20"/>
        <v>0</v>
      </c>
      <c r="S113" s="23"/>
      <c r="T113" s="23">
        <f t="shared" si="21"/>
        <v>0</v>
      </c>
      <c r="U113" s="23"/>
      <c r="V113" s="23">
        <f t="shared" si="28"/>
        <v>0</v>
      </c>
      <c r="W113" s="23">
        <v>2</v>
      </c>
      <c r="X113" s="23">
        <f t="shared" si="19"/>
        <v>44</v>
      </c>
      <c r="Y113" s="23"/>
      <c r="Z113" s="42">
        <f t="shared" si="29"/>
        <v>0</v>
      </c>
      <c r="AA113" s="23">
        <v>3</v>
      </c>
      <c r="AB113" s="23">
        <f t="shared" si="22"/>
        <v>66</v>
      </c>
      <c r="AC113" s="23">
        <v>1</v>
      </c>
      <c r="AD113" s="23">
        <f t="shared" si="23"/>
        <v>22</v>
      </c>
      <c r="AE113" s="23"/>
      <c r="AF113" s="23">
        <f t="shared" si="24"/>
        <v>0</v>
      </c>
      <c r="AG113" s="23">
        <v>3</v>
      </c>
      <c r="AH113" s="23">
        <f t="shared" si="25"/>
        <v>66</v>
      </c>
      <c r="AI113" s="23"/>
      <c r="AJ113" s="23">
        <f t="shared" si="26"/>
        <v>0</v>
      </c>
      <c r="AK113" s="23"/>
      <c r="AL113" s="23">
        <f t="shared" si="27"/>
        <v>0</v>
      </c>
      <c r="AM113" s="24">
        <f t="shared" si="37"/>
        <v>10</v>
      </c>
      <c r="AN113" s="15">
        <f t="shared" si="37"/>
        <v>220</v>
      </c>
      <c r="AO113" s="23">
        <f t="shared" si="32"/>
        <v>0</v>
      </c>
      <c r="AP113" s="23">
        <f t="shared" si="33"/>
        <v>0</v>
      </c>
      <c r="AQ113" s="20"/>
    </row>
    <row r="114" spans="1:43" s="37" customFormat="1" ht="21" x14ac:dyDescent="0.35">
      <c r="A114" s="19"/>
      <c r="B114" s="18"/>
      <c r="C114" s="19"/>
      <c r="D114" s="25">
        <v>0</v>
      </c>
      <c r="E114" s="25"/>
      <c r="F114" s="21"/>
      <c r="G114" s="22"/>
      <c r="H114" s="23"/>
      <c r="I114" s="25">
        <v>22</v>
      </c>
      <c r="J114" s="23">
        <f t="shared" si="30"/>
        <v>0</v>
      </c>
      <c r="K114" s="100"/>
      <c r="L114" s="100">
        <f t="shared" si="34"/>
        <v>0</v>
      </c>
      <c r="M114" s="23"/>
      <c r="N114" s="23">
        <f t="shared" si="35"/>
        <v>0</v>
      </c>
      <c r="O114" s="23"/>
      <c r="P114" s="23">
        <f t="shared" si="36"/>
        <v>0</v>
      </c>
      <c r="Q114" s="23"/>
      <c r="R114" s="23">
        <f t="shared" si="20"/>
        <v>0</v>
      </c>
      <c r="S114" s="23"/>
      <c r="T114" s="23">
        <f t="shared" si="21"/>
        <v>0</v>
      </c>
      <c r="U114" s="23"/>
      <c r="V114" s="23">
        <f t="shared" si="28"/>
        <v>0</v>
      </c>
      <c r="W114" s="23"/>
      <c r="X114" s="23">
        <f t="shared" si="19"/>
        <v>0</v>
      </c>
      <c r="Y114" s="23"/>
      <c r="Z114" s="42">
        <f t="shared" si="29"/>
        <v>0</v>
      </c>
      <c r="AA114" s="23"/>
      <c r="AB114" s="23">
        <f t="shared" si="22"/>
        <v>0</v>
      </c>
      <c r="AC114" s="23"/>
      <c r="AD114" s="23">
        <f t="shared" si="23"/>
        <v>0</v>
      </c>
      <c r="AE114" s="23"/>
      <c r="AF114" s="23">
        <f t="shared" si="24"/>
        <v>0</v>
      </c>
      <c r="AG114" s="23"/>
      <c r="AH114" s="23">
        <f t="shared" si="25"/>
        <v>0</v>
      </c>
      <c r="AI114" s="23"/>
      <c r="AJ114" s="23">
        <f t="shared" si="26"/>
        <v>0</v>
      </c>
      <c r="AK114" s="23"/>
      <c r="AL114" s="23">
        <f t="shared" si="27"/>
        <v>0</v>
      </c>
      <c r="AM114" s="24">
        <f t="shared" si="37"/>
        <v>0</v>
      </c>
      <c r="AN114" s="15">
        <f t="shared" si="37"/>
        <v>0</v>
      </c>
      <c r="AO114" s="23">
        <f t="shared" si="32"/>
        <v>0</v>
      </c>
      <c r="AP114" s="23">
        <f t="shared" si="33"/>
        <v>0</v>
      </c>
      <c r="AQ114" s="20"/>
    </row>
    <row r="115" spans="1:43" s="37" customFormat="1" ht="105" x14ac:dyDescent="0.35">
      <c r="A115" s="17">
        <v>43</v>
      </c>
      <c r="B115" s="18" t="s">
        <v>76</v>
      </c>
      <c r="C115" s="19" t="s">
        <v>68</v>
      </c>
      <c r="D115" s="20"/>
      <c r="E115" s="20"/>
      <c r="F115" s="21"/>
      <c r="G115" s="22"/>
      <c r="H115" s="23"/>
      <c r="I115" s="20"/>
      <c r="J115" s="23">
        <f t="shared" si="30"/>
        <v>0</v>
      </c>
      <c r="K115" s="100"/>
      <c r="L115" s="100">
        <f t="shared" si="34"/>
        <v>0</v>
      </c>
      <c r="M115" s="23"/>
      <c r="N115" s="23">
        <f t="shared" si="35"/>
        <v>0</v>
      </c>
      <c r="O115" s="23"/>
      <c r="P115" s="23">
        <f t="shared" si="36"/>
        <v>0</v>
      </c>
      <c r="Q115" s="23"/>
      <c r="R115" s="23">
        <f t="shared" si="20"/>
        <v>0</v>
      </c>
      <c r="S115" s="23"/>
      <c r="T115" s="23">
        <f t="shared" si="21"/>
        <v>0</v>
      </c>
      <c r="U115" s="23"/>
      <c r="V115" s="23">
        <f t="shared" si="28"/>
        <v>0</v>
      </c>
      <c r="W115" s="23"/>
      <c r="X115" s="23">
        <f t="shared" si="19"/>
        <v>0</v>
      </c>
      <c r="Y115" s="23"/>
      <c r="Z115" s="42">
        <f t="shared" si="29"/>
        <v>0</v>
      </c>
      <c r="AA115" s="23"/>
      <c r="AB115" s="23">
        <f t="shared" si="22"/>
        <v>0</v>
      </c>
      <c r="AC115" s="23"/>
      <c r="AD115" s="23">
        <f t="shared" si="23"/>
        <v>0</v>
      </c>
      <c r="AE115" s="23"/>
      <c r="AF115" s="23">
        <f t="shared" si="24"/>
        <v>0</v>
      </c>
      <c r="AG115" s="23"/>
      <c r="AH115" s="23">
        <f t="shared" si="25"/>
        <v>0</v>
      </c>
      <c r="AI115" s="23"/>
      <c r="AJ115" s="23">
        <f t="shared" si="26"/>
        <v>0</v>
      </c>
      <c r="AK115" s="23"/>
      <c r="AL115" s="23">
        <f t="shared" si="27"/>
        <v>0</v>
      </c>
      <c r="AM115" s="24">
        <f t="shared" si="37"/>
        <v>0</v>
      </c>
      <c r="AN115" s="15">
        <f t="shared" si="37"/>
        <v>0</v>
      </c>
      <c r="AO115" s="23">
        <f t="shared" si="32"/>
        <v>0</v>
      </c>
      <c r="AP115" s="23">
        <f t="shared" si="33"/>
        <v>0</v>
      </c>
      <c r="AQ115" s="20"/>
    </row>
    <row r="116" spans="1:43" s="37" customFormat="1" ht="21" x14ac:dyDescent="0.35">
      <c r="A116" s="19"/>
      <c r="B116" s="18"/>
      <c r="C116" s="19"/>
      <c r="D116" s="25">
        <v>0</v>
      </c>
      <c r="E116" s="25"/>
      <c r="F116" s="21"/>
      <c r="G116" s="22"/>
      <c r="H116" s="23"/>
      <c r="I116" s="25">
        <v>30</v>
      </c>
      <c r="J116" s="23">
        <f t="shared" si="30"/>
        <v>0</v>
      </c>
      <c r="K116" s="100"/>
      <c r="L116" s="100">
        <f t="shared" si="34"/>
        <v>0</v>
      </c>
      <c r="M116" s="23"/>
      <c r="N116" s="23">
        <f t="shared" si="35"/>
        <v>0</v>
      </c>
      <c r="O116" s="23"/>
      <c r="P116" s="23">
        <f t="shared" si="36"/>
        <v>0</v>
      </c>
      <c r="Q116" s="23"/>
      <c r="R116" s="23">
        <f t="shared" si="20"/>
        <v>0</v>
      </c>
      <c r="S116" s="23"/>
      <c r="T116" s="23">
        <f t="shared" si="21"/>
        <v>0</v>
      </c>
      <c r="U116" s="23"/>
      <c r="V116" s="23">
        <f t="shared" si="28"/>
        <v>0</v>
      </c>
      <c r="W116" s="23"/>
      <c r="X116" s="23">
        <f t="shared" si="19"/>
        <v>0</v>
      </c>
      <c r="Y116" s="23"/>
      <c r="Z116" s="42">
        <f t="shared" si="29"/>
        <v>0</v>
      </c>
      <c r="AA116" s="23"/>
      <c r="AB116" s="23">
        <f t="shared" si="22"/>
        <v>0</v>
      </c>
      <c r="AC116" s="23"/>
      <c r="AD116" s="23">
        <f t="shared" si="23"/>
        <v>0</v>
      </c>
      <c r="AE116" s="23"/>
      <c r="AF116" s="23">
        <f t="shared" si="24"/>
        <v>0</v>
      </c>
      <c r="AG116" s="23"/>
      <c r="AH116" s="23">
        <f t="shared" si="25"/>
        <v>0</v>
      </c>
      <c r="AI116" s="23"/>
      <c r="AJ116" s="23">
        <f t="shared" si="26"/>
        <v>0</v>
      </c>
      <c r="AK116" s="23"/>
      <c r="AL116" s="23">
        <f t="shared" si="27"/>
        <v>0</v>
      </c>
      <c r="AM116" s="24">
        <f t="shared" si="37"/>
        <v>0</v>
      </c>
      <c r="AN116" s="15">
        <f t="shared" si="37"/>
        <v>0</v>
      </c>
      <c r="AO116" s="23">
        <f t="shared" si="32"/>
        <v>0</v>
      </c>
      <c r="AP116" s="23">
        <f t="shared" si="33"/>
        <v>0</v>
      </c>
      <c r="AQ116" s="20"/>
    </row>
    <row r="117" spans="1:43" s="37" customFormat="1" ht="21" x14ac:dyDescent="0.35">
      <c r="A117" s="19"/>
      <c r="B117" s="18"/>
      <c r="C117" s="19"/>
      <c r="D117" s="25">
        <v>0</v>
      </c>
      <c r="E117" s="25"/>
      <c r="F117" s="21"/>
      <c r="G117" s="22"/>
      <c r="H117" s="23"/>
      <c r="I117" s="25">
        <v>30</v>
      </c>
      <c r="J117" s="23">
        <f t="shared" si="30"/>
        <v>0</v>
      </c>
      <c r="K117" s="100"/>
      <c r="L117" s="100">
        <f t="shared" si="34"/>
        <v>0</v>
      </c>
      <c r="M117" s="23"/>
      <c r="N117" s="23">
        <f t="shared" si="35"/>
        <v>0</v>
      </c>
      <c r="O117" s="23"/>
      <c r="P117" s="23">
        <f t="shared" si="36"/>
        <v>0</v>
      </c>
      <c r="Q117" s="23"/>
      <c r="R117" s="23">
        <f t="shared" si="20"/>
        <v>0</v>
      </c>
      <c r="S117" s="23"/>
      <c r="T117" s="23">
        <f t="shared" si="21"/>
        <v>0</v>
      </c>
      <c r="U117" s="23"/>
      <c r="V117" s="23">
        <f t="shared" si="28"/>
        <v>0</v>
      </c>
      <c r="W117" s="23"/>
      <c r="X117" s="23">
        <f t="shared" si="19"/>
        <v>0</v>
      </c>
      <c r="Y117" s="23"/>
      <c r="Z117" s="42">
        <f t="shared" si="29"/>
        <v>0</v>
      </c>
      <c r="AA117" s="23"/>
      <c r="AB117" s="23">
        <f t="shared" si="22"/>
        <v>0</v>
      </c>
      <c r="AC117" s="23"/>
      <c r="AD117" s="23">
        <f t="shared" si="23"/>
        <v>0</v>
      </c>
      <c r="AE117" s="23"/>
      <c r="AF117" s="23">
        <f t="shared" si="24"/>
        <v>0</v>
      </c>
      <c r="AG117" s="23"/>
      <c r="AH117" s="23">
        <f t="shared" si="25"/>
        <v>0</v>
      </c>
      <c r="AI117" s="23"/>
      <c r="AJ117" s="23">
        <f t="shared" si="26"/>
        <v>0</v>
      </c>
      <c r="AK117" s="23"/>
      <c r="AL117" s="23">
        <f t="shared" si="27"/>
        <v>0</v>
      </c>
      <c r="AM117" s="24">
        <f t="shared" si="37"/>
        <v>0</v>
      </c>
      <c r="AN117" s="15">
        <f t="shared" si="37"/>
        <v>0</v>
      </c>
      <c r="AO117" s="23">
        <f t="shared" si="32"/>
        <v>0</v>
      </c>
      <c r="AP117" s="23">
        <f t="shared" si="33"/>
        <v>0</v>
      </c>
      <c r="AQ117" s="20"/>
    </row>
    <row r="118" spans="1:43" s="37" customFormat="1" ht="21" x14ac:dyDescent="0.35">
      <c r="A118" s="19"/>
      <c r="B118" s="18"/>
      <c r="C118" s="19"/>
      <c r="D118" s="25">
        <v>20</v>
      </c>
      <c r="E118" s="25"/>
      <c r="F118" s="21"/>
      <c r="G118" s="22"/>
      <c r="H118" s="23"/>
      <c r="I118" s="25">
        <v>30</v>
      </c>
      <c r="J118" s="23">
        <f t="shared" si="30"/>
        <v>20</v>
      </c>
      <c r="K118" s="100"/>
      <c r="L118" s="100">
        <f t="shared" si="34"/>
        <v>0</v>
      </c>
      <c r="M118" s="23">
        <v>5</v>
      </c>
      <c r="N118" s="23">
        <f t="shared" si="35"/>
        <v>150</v>
      </c>
      <c r="O118" s="23"/>
      <c r="P118" s="23">
        <f t="shared" si="36"/>
        <v>0</v>
      </c>
      <c r="Q118" s="23"/>
      <c r="R118" s="23">
        <f t="shared" si="20"/>
        <v>0</v>
      </c>
      <c r="S118" s="23"/>
      <c r="T118" s="23">
        <f t="shared" si="21"/>
        <v>0</v>
      </c>
      <c r="U118" s="23"/>
      <c r="V118" s="23">
        <f t="shared" si="28"/>
        <v>0</v>
      </c>
      <c r="W118" s="23"/>
      <c r="X118" s="23">
        <f t="shared" si="19"/>
        <v>0</v>
      </c>
      <c r="Y118" s="23"/>
      <c r="Z118" s="42">
        <f t="shared" si="29"/>
        <v>0</v>
      </c>
      <c r="AA118" s="23"/>
      <c r="AB118" s="23">
        <f t="shared" si="22"/>
        <v>0</v>
      </c>
      <c r="AC118" s="23"/>
      <c r="AD118" s="23">
        <f t="shared" si="23"/>
        <v>0</v>
      </c>
      <c r="AE118" s="23"/>
      <c r="AF118" s="23">
        <f t="shared" si="24"/>
        <v>0</v>
      </c>
      <c r="AG118" s="23"/>
      <c r="AH118" s="23">
        <f t="shared" si="25"/>
        <v>0</v>
      </c>
      <c r="AI118" s="23">
        <v>12</v>
      </c>
      <c r="AJ118" s="23">
        <f t="shared" si="26"/>
        <v>360</v>
      </c>
      <c r="AK118" s="23">
        <v>3</v>
      </c>
      <c r="AL118" s="23">
        <f t="shared" si="27"/>
        <v>90</v>
      </c>
      <c r="AM118" s="24">
        <f t="shared" si="37"/>
        <v>20</v>
      </c>
      <c r="AN118" s="15">
        <f t="shared" si="37"/>
        <v>600</v>
      </c>
      <c r="AO118" s="23">
        <f t="shared" si="32"/>
        <v>0</v>
      </c>
      <c r="AP118" s="23">
        <f t="shared" si="33"/>
        <v>0</v>
      </c>
      <c r="AQ118" s="20"/>
    </row>
    <row r="119" spans="1:43" s="37" customFormat="1" ht="21" x14ac:dyDescent="0.35">
      <c r="A119" s="19"/>
      <c r="B119" s="18"/>
      <c r="C119" s="19"/>
      <c r="D119" s="25"/>
      <c r="E119" s="25" t="s">
        <v>38</v>
      </c>
      <c r="F119" s="21">
        <v>6561</v>
      </c>
      <c r="G119" s="22">
        <v>243811</v>
      </c>
      <c r="H119" s="23">
        <v>10</v>
      </c>
      <c r="I119" s="25">
        <v>14</v>
      </c>
      <c r="J119" s="23">
        <f t="shared" si="30"/>
        <v>10</v>
      </c>
      <c r="K119" s="100"/>
      <c r="L119" s="100">
        <f t="shared" si="34"/>
        <v>0</v>
      </c>
      <c r="M119" s="23">
        <v>10</v>
      </c>
      <c r="N119" s="23">
        <f t="shared" si="35"/>
        <v>140</v>
      </c>
      <c r="O119" s="23"/>
      <c r="P119" s="23">
        <f t="shared" si="36"/>
        <v>0</v>
      </c>
      <c r="Q119" s="23"/>
      <c r="R119" s="23">
        <f t="shared" si="20"/>
        <v>0</v>
      </c>
      <c r="S119" s="23"/>
      <c r="T119" s="23">
        <f t="shared" si="21"/>
        <v>0</v>
      </c>
      <c r="U119" s="23"/>
      <c r="V119" s="23">
        <f t="shared" si="28"/>
        <v>0</v>
      </c>
      <c r="W119" s="23"/>
      <c r="X119" s="23">
        <f t="shared" si="19"/>
        <v>0</v>
      </c>
      <c r="Y119" s="23"/>
      <c r="Z119" s="42">
        <f t="shared" si="29"/>
        <v>0</v>
      </c>
      <c r="AA119" s="23"/>
      <c r="AB119" s="23">
        <f t="shared" si="22"/>
        <v>0</v>
      </c>
      <c r="AC119" s="23"/>
      <c r="AD119" s="23">
        <f t="shared" si="23"/>
        <v>0</v>
      </c>
      <c r="AE119" s="23"/>
      <c r="AF119" s="23">
        <f t="shared" si="24"/>
        <v>0</v>
      </c>
      <c r="AG119" s="23"/>
      <c r="AH119" s="23">
        <f t="shared" si="25"/>
        <v>0</v>
      </c>
      <c r="AI119" s="23"/>
      <c r="AJ119" s="23">
        <f t="shared" si="26"/>
        <v>0</v>
      </c>
      <c r="AK119" s="23"/>
      <c r="AL119" s="23">
        <f t="shared" si="27"/>
        <v>0</v>
      </c>
      <c r="AM119" s="24">
        <f t="shared" si="37"/>
        <v>10</v>
      </c>
      <c r="AN119" s="15">
        <f t="shared" si="37"/>
        <v>140</v>
      </c>
      <c r="AO119" s="23">
        <f t="shared" si="32"/>
        <v>0</v>
      </c>
      <c r="AP119" s="23">
        <f t="shared" si="33"/>
        <v>0</v>
      </c>
      <c r="AQ119" s="20"/>
    </row>
    <row r="120" spans="1:43" s="37" customFormat="1" ht="21" x14ac:dyDescent="0.35">
      <c r="A120" s="19"/>
      <c r="B120" s="18"/>
      <c r="C120" s="19"/>
      <c r="D120" s="25"/>
      <c r="E120" s="25" t="s">
        <v>38</v>
      </c>
      <c r="F120" s="21">
        <v>8727</v>
      </c>
      <c r="G120" s="22">
        <v>243858</v>
      </c>
      <c r="H120" s="23">
        <v>80</v>
      </c>
      <c r="I120" s="25">
        <v>30</v>
      </c>
      <c r="J120" s="23">
        <f t="shared" si="30"/>
        <v>80</v>
      </c>
      <c r="K120" s="100">
        <v>32</v>
      </c>
      <c r="L120" s="100">
        <f t="shared" si="34"/>
        <v>960</v>
      </c>
      <c r="M120" s="23">
        <v>18</v>
      </c>
      <c r="N120" s="23">
        <f t="shared" si="35"/>
        <v>540</v>
      </c>
      <c r="O120" s="23"/>
      <c r="P120" s="23">
        <f t="shared" si="36"/>
        <v>0</v>
      </c>
      <c r="Q120" s="23"/>
      <c r="R120" s="23">
        <f t="shared" si="20"/>
        <v>0</v>
      </c>
      <c r="S120" s="23"/>
      <c r="T120" s="23">
        <f t="shared" si="21"/>
        <v>0</v>
      </c>
      <c r="U120" s="23"/>
      <c r="V120" s="23">
        <f t="shared" si="28"/>
        <v>0</v>
      </c>
      <c r="W120" s="23"/>
      <c r="X120" s="23">
        <f t="shared" si="19"/>
        <v>0</v>
      </c>
      <c r="Y120" s="23"/>
      <c r="Z120" s="42">
        <f t="shared" si="29"/>
        <v>0</v>
      </c>
      <c r="AA120" s="23"/>
      <c r="AB120" s="23">
        <f t="shared" si="22"/>
        <v>0</v>
      </c>
      <c r="AC120" s="23"/>
      <c r="AD120" s="23">
        <f t="shared" si="23"/>
        <v>0</v>
      </c>
      <c r="AE120" s="23"/>
      <c r="AF120" s="23">
        <f t="shared" si="24"/>
        <v>0</v>
      </c>
      <c r="AG120" s="23">
        <v>7</v>
      </c>
      <c r="AH120" s="23">
        <f t="shared" si="25"/>
        <v>210</v>
      </c>
      <c r="AI120" s="23"/>
      <c r="AJ120" s="23">
        <f t="shared" si="26"/>
        <v>0</v>
      </c>
      <c r="AK120" s="23"/>
      <c r="AL120" s="23">
        <f t="shared" si="27"/>
        <v>0</v>
      </c>
      <c r="AM120" s="24">
        <f t="shared" si="37"/>
        <v>57</v>
      </c>
      <c r="AN120" s="15">
        <f t="shared" si="37"/>
        <v>1710</v>
      </c>
      <c r="AO120" s="23">
        <f t="shared" si="32"/>
        <v>23</v>
      </c>
      <c r="AP120" s="23">
        <f t="shared" si="33"/>
        <v>690</v>
      </c>
      <c r="AQ120" s="20"/>
    </row>
    <row r="121" spans="1:43" s="37" customFormat="1" ht="63" x14ac:dyDescent="0.35">
      <c r="A121" s="17">
        <v>44</v>
      </c>
      <c r="B121" s="18" t="s">
        <v>77</v>
      </c>
      <c r="C121" s="19" t="s">
        <v>31</v>
      </c>
      <c r="D121" s="20"/>
      <c r="E121" s="20"/>
      <c r="F121" s="21"/>
      <c r="G121" s="22"/>
      <c r="H121" s="23"/>
      <c r="I121" s="20"/>
      <c r="J121" s="23">
        <f t="shared" si="30"/>
        <v>0</v>
      </c>
      <c r="K121" s="100"/>
      <c r="L121" s="100">
        <f t="shared" si="34"/>
        <v>0</v>
      </c>
      <c r="M121" s="23"/>
      <c r="N121" s="23">
        <f t="shared" si="35"/>
        <v>0</v>
      </c>
      <c r="O121" s="23"/>
      <c r="P121" s="23">
        <f t="shared" si="36"/>
        <v>0</v>
      </c>
      <c r="Q121" s="23"/>
      <c r="R121" s="23">
        <f t="shared" si="20"/>
        <v>0</v>
      </c>
      <c r="S121" s="23"/>
      <c r="T121" s="23">
        <f t="shared" si="21"/>
        <v>0</v>
      </c>
      <c r="U121" s="23"/>
      <c r="V121" s="23">
        <f t="shared" si="28"/>
        <v>0</v>
      </c>
      <c r="W121" s="23"/>
      <c r="X121" s="23">
        <f t="shared" si="19"/>
        <v>0</v>
      </c>
      <c r="Y121" s="23"/>
      <c r="Z121" s="42">
        <f t="shared" si="29"/>
        <v>0</v>
      </c>
      <c r="AA121" s="23"/>
      <c r="AB121" s="23">
        <f t="shared" si="22"/>
        <v>0</v>
      </c>
      <c r="AC121" s="23"/>
      <c r="AD121" s="23">
        <f t="shared" si="23"/>
        <v>0</v>
      </c>
      <c r="AE121" s="23"/>
      <c r="AF121" s="23">
        <f t="shared" si="24"/>
        <v>0</v>
      </c>
      <c r="AG121" s="23"/>
      <c r="AH121" s="23">
        <f t="shared" si="25"/>
        <v>0</v>
      </c>
      <c r="AI121" s="23"/>
      <c r="AJ121" s="23">
        <f t="shared" si="26"/>
        <v>0</v>
      </c>
      <c r="AK121" s="23"/>
      <c r="AL121" s="23">
        <f t="shared" si="27"/>
        <v>0</v>
      </c>
      <c r="AM121" s="24">
        <f t="shared" si="37"/>
        <v>0</v>
      </c>
      <c r="AN121" s="15">
        <f t="shared" si="37"/>
        <v>0</v>
      </c>
      <c r="AO121" s="23">
        <f t="shared" si="32"/>
        <v>0</v>
      </c>
      <c r="AP121" s="23">
        <f t="shared" si="33"/>
        <v>0</v>
      </c>
      <c r="AQ121" s="20"/>
    </row>
    <row r="122" spans="1:43" s="37" customFormat="1" ht="21" x14ac:dyDescent="0.35">
      <c r="A122" s="19"/>
      <c r="B122" s="18"/>
      <c r="C122" s="19"/>
      <c r="D122" s="25">
        <v>5</v>
      </c>
      <c r="E122" s="25"/>
      <c r="F122" s="21"/>
      <c r="G122" s="22"/>
      <c r="H122" s="23"/>
      <c r="I122" s="25">
        <v>50</v>
      </c>
      <c r="J122" s="23">
        <f t="shared" si="30"/>
        <v>5</v>
      </c>
      <c r="K122" s="100"/>
      <c r="L122" s="100">
        <f t="shared" si="34"/>
        <v>0</v>
      </c>
      <c r="M122" s="23"/>
      <c r="N122" s="23">
        <f t="shared" si="35"/>
        <v>0</v>
      </c>
      <c r="O122" s="23"/>
      <c r="P122" s="23">
        <f t="shared" si="36"/>
        <v>0</v>
      </c>
      <c r="Q122" s="23"/>
      <c r="R122" s="23">
        <f t="shared" si="20"/>
        <v>0</v>
      </c>
      <c r="S122" s="23"/>
      <c r="T122" s="23">
        <f t="shared" si="21"/>
        <v>0</v>
      </c>
      <c r="U122" s="23"/>
      <c r="V122" s="23">
        <f t="shared" si="28"/>
        <v>0</v>
      </c>
      <c r="W122" s="23"/>
      <c r="X122" s="23">
        <f t="shared" si="19"/>
        <v>0</v>
      </c>
      <c r="Y122" s="23"/>
      <c r="Z122" s="42">
        <f t="shared" si="29"/>
        <v>0</v>
      </c>
      <c r="AA122" s="23"/>
      <c r="AB122" s="23">
        <f t="shared" si="22"/>
        <v>0</v>
      </c>
      <c r="AC122" s="23"/>
      <c r="AD122" s="23">
        <f t="shared" si="23"/>
        <v>0</v>
      </c>
      <c r="AE122" s="23"/>
      <c r="AF122" s="23">
        <f t="shared" si="24"/>
        <v>0</v>
      </c>
      <c r="AG122" s="23"/>
      <c r="AH122" s="23">
        <f t="shared" si="25"/>
        <v>0</v>
      </c>
      <c r="AI122" s="23"/>
      <c r="AJ122" s="23">
        <f t="shared" si="26"/>
        <v>0</v>
      </c>
      <c r="AK122" s="23"/>
      <c r="AL122" s="23">
        <f t="shared" si="27"/>
        <v>0</v>
      </c>
      <c r="AM122" s="24">
        <f t="shared" si="37"/>
        <v>0</v>
      </c>
      <c r="AN122" s="15">
        <f t="shared" si="37"/>
        <v>0</v>
      </c>
      <c r="AO122" s="23">
        <f t="shared" si="32"/>
        <v>5</v>
      </c>
      <c r="AP122" s="23">
        <f t="shared" si="33"/>
        <v>250</v>
      </c>
      <c r="AQ122" s="20"/>
    </row>
    <row r="123" spans="1:43" s="37" customFormat="1" ht="105" x14ac:dyDescent="0.35">
      <c r="A123" s="17">
        <v>45</v>
      </c>
      <c r="B123" s="18" t="s">
        <v>78</v>
      </c>
      <c r="C123" s="19" t="s">
        <v>31</v>
      </c>
      <c r="D123" s="20"/>
      <c r="E123" s="20"/>
      <c r="F123" s="21"/>
      <c r="G123" s="22"/>
      <c r="H123" s="23"/>
      <c r="I123" s="20"/>
      <c r="J123" s="23">
        <f t="shared" si="30"/>
        <v>0</v>
      </c>
      <c r="K123" s="100"/>
      <c r="L123" s="100">
        <f t="shared" si="34"/>
        <v>0</v>
      </c>
      <c r="M123" s="23"/>
      <c r="N123" s="23">
        <f t="shared" si="35"/>
        <v>0</v>
      </c>
      <c r="O123" s="23"/>
      <c r="P123" s="23">
        <f t="shared" si="36"/>
        <v>0</v>
      </c>
      <c r="Q123" s="23"/>
      <c r="R123" s="23">
        <f t="shared" si="20"/>
        <v>0</v>
      </c>
      <c r="S123" s="23"/>
      <c r="T123" s="23">
        <f t="shared" si="21"/>
        <v>0</v>
      </c>
      <c r="U123" s="23"/>
      <c r="V123" s="23">
        <f t="shared" si="28"/>
        <v>0</v>
      </c>
      <c r="W123" s="23"/>
      <c r="X123" s="23">
        <f t="shared" si="19"/>
        <v>0</v>
      </c>
      <c r="Y123" s="23"/>
      <c r="Z123" s="42">
        <f t="shared" si="29"/>
        <v>0</v>
      </c>
      <c r="AA123" s="23"/>
      <c r="AB123" s="23">
        <f t="shared" si="22"/>
        <v>0</v>
      </c>
      <c r="AC123" s="23"/>
      <c r="AD123" s="23">
        <f t="shared" si="23"/>
        <v>0</v>
      </c>
      <c r="AE123" s="23"/>
      <c r="AF123" s="23">
        <f t="shared" si="24"/>
        <v>0</v>
      </c>
      <c r="AG123" s="23"/>
      <c r="AH123" s="23">
        <f t="shared" si="25"/>
        <v>0</v>
      </c>
      <c r="AI123" s="23"/>
      <c r="AJ123" s="23">
        <f t="shared" si="26"/>
        <v>0</v>
      </c>
      <c r="AK123" s="23"/>
      <c r="AL123" s="23">
        <f t="shared" si="27"/>
        <v>0</v>
      </c>
      <c r="AM123" s="24">
        <f t="shared" si="37"/>
        <v>0</v>
      </c>
      <c r="AN123" s="15">
        <f t="shared" si="37"/>
        <v>0</v>
      </c>
      <c r="AO123" s="23">
        <f t="shared" si="32"/>
        <v>0</v>
      </c>
      <c r="AP123" s="23">
        <f t="shared" si="33"/>
        <v>0</v>
      </c>
      <c r="AQ123" s="20"/>
    </row>
    <row r="124" spans="1:43" s="37" customFormat="1" ht="21" x14ac:dyDescent="0.35">
      <c r="A124" s="19"/>
      <c r="B124" s="18"/>
      <c r="C124" s="19"/>
      <c r="D124" s="25">
        <v>7</v>
      </c>
      <c r="E124" s="25"/>
      <c r="F124" s="21"/>
      <c r="G124" s="22"/>
      <c r="H124" s="23"/>
      <c r="I124" s="25">
        <v>60</v>
      </c>
      <c r="J124" s="23">
        <f t="shared" si="30"/>
        <v>7</v>
      </c>
      <c r="K124" s="100"/>
      <c r="L124" s="100">
        <f t="shared" si="34"/>
        <v>0</v>
      </c>
      <c r="M124" s="23">
        <v>1</v>
      </c>
      <c r="N124" s="23">
        <f t="shared" si="35"/>
        <v>60</v>
      </c>
      <c r="O124" s="23"/>
      <c r="P124" s="23">
        <f t="shared" si="36"/>
        <v>0</v>
      </c>
      <c r="Q124" s="23"/>
      <c r="R124" s="23">
        <f t="shared" si="20"/>
        <v>0</v>
      </c>
      <c r="S124" s="23"/>
      <c r="T124" s="23">
        <f t="shared" si="21"/>
        <v>0</v>
      </c>
      <c r="U124" s="23"/>
      <c r="V124" s="23">
        <f t="shared" si="28"/>
        <v>0</v>
      </c>
      <c r="W124" s="23"/>
      <c r="X124" s="23">
        <f t="shared" si="19"/>
        <v>0</v>
      </c>
      <c r="Y124" s="23"/>
      <c r="Z124" s="42">
        <f t="shared" si="29"/>
        <v>0</v>
      </c>
      <c r="AA124" s="23"/>
      <c r="AB124" s="23">
        <f t="shared" si="22"/>
        <v>0</v>
      </c>
      <c r="AC124" s="23">
        <v>2</v>
      </c>
      <c r="AD124" s="23">
        <f t="shared" si="23"/>
        <v>120</v>
      </c>
      <c r="AE124" s="23"/>
      <c r="AF124" s="23">
        <f t="shared" si="24"/>
        <v>0</v>
      </c>
      <c r="AG124" s="23"/>
      <c r="AH124" s="23">
        <f t="shared" si="25"/>
        <v>0</v>
      </c>
      <c r="AI124" s="23"/>
      <c r="AJ124" s="23">
        <f t="shared" si="26"/>
        <v>0</v>
      </c>
      <c r="AK124" s="23"/>
      <c r="AL124" s="23">
        <f t="shared" si="27"/>
        <v>0</v>
      </c>
      <c r="AM124" s="24">
        <f t="shared" si="37"/>
        <v>3</v>
      </c>
      <c r="AN124" s="15">
        <f t="shared" si="37"/>
        <v>180</v>
      </c>
      <c r="AO124" s="23">
        <f t="shared" si="32"/>
        <v>4</v>
      </c>
      <c r="AP124" s="23">
        <f t="shared" si="33"/>
        <v>240</v>
      </c>
      <c r="AQ124" s="20"/>
    </row>
    <row r="125" spans="1:43" s="37" customFormat="1" ht="105" x14ac:dyDescent="0.35">
      <c r="A125" s="17">
        <v>46</v>
      </c>
      <c r="B125" s="18" t="s">
        <v>79</v>
      </c>
      <c r="C125" s="19" t="s">
        <v>80</v>
      </c>
      <c r="D125" s="20"/>
      <c r="E125" s="20"/>
      <c r="F125" s="21"/>
      <c r="G125" s="22"/>
      <c r="H125" s="23"/>
      <c r="I125" s="20"/>
      <c r="J125" s="23">
        <f t="shared" si="30"/>
        <v>0</v>
      </c>
      <c r="K125" s="100"/>
      <c r="L125" s="100">
        <f t="shared" si="34"/>
        <v>0</v>
      </c>
      <c r="M125" s="23"/>
      <c r="N125" s="23">
        <f t="shared" si="35"/>
        <v>0</v>
      </c>
      <c r="O125" s="23"/>
      <c r="P125" s="23">
        <f t="shared" si="36"/>
        <v>0</v>
      </c>
      <c r="Q125" s="23"/>
      <c r="R125" s="23">
        <f t="shared" si="20"/>
        <v>0</v>
      </c>
      <c r="S125" s="23"/>
      <c r="T125" s="23">
        <f t="shared" si="21"/>
        <v>0</v>
      </c>
      <c r="U125" s="23"/>
      <c r="V125" s="23">
        <f t="shared" si="28"/>
        <v>0</v>
      </c>
      <c r="W125" s="23"/>
      <c r="X125" s="23">
        <f t="shared" si="19"/>
        <v>0</v>
      </c>
      <c r="Y125" s="23"/>
      <c r="Z125" s="42">
        <f t="shared" si="29"/>
        <v>0</v>
      </c>
      <c r="AA125" s="23"/>
      <c r="AB125" s="23">
        <f t="shared" si="22"/>
        <v>0</v>
      </c>
      <c r="AC125" s="23"/>
      <c r="AD125" s="23">
        <f t="shared" si="23"/>
        <v>0</v>
      </c>
      <c r="AE125" s="23"/>
      <c r="AF125" s="23">
        <f t="shared" si="24"/>
        <v>0</v>
      </c>
      <c r="AG125" s="23"/>
      <c r="AH125" s="23">
        <f t="shared" si="25"/>
        <v>0</v>
      </c>
      <c r="AI125" s="23"/>
      <c r="AJ125" s="23">
        <f t="shared" si="26"/>
        <v>0</v>
      </c>
      <c r="AK125" s="23"/>
      <c r="AL125" s="23">
        <f t="shared" si="27"/>
        <v>0</v>
      </c>
      <c r="AM125" s="24">
        <f t="shared" si="37"/>
        <v>0</v>
      </c>
      <c r="AN125" s="15">
        <f t="shared" si="37"/>
        <v>0</v>
      </c>
      <c r="AO125" s="23">
        <f t="shared" si="32"/>
        <v>0</v>
      </c>
      <c r="AP125" s="23">
        <f t="shared" si="33"/>
        <v>0</v>
      </c>
      <c r="AQ125" s="20"/>
    </row>
    <row r="126" spans="1:43" s="37" customFormat="1" ht="21" x14ac:dyDescent="0.35">
      <c r="A126" s="19"/>
      <c r="B126" s="18"/>
      <c r="C126" s="19"/>
      <c r="D126" s="25">
        <v>0</v>
      </c>
      <c r="E126" s="25"/>
      <c r="F126" s="21"/>
      <c r="G126" s="22"/>
      <c r="H126" s="23"/>
      <c r="I126" s="25">
        <v>55</v>
      </c>
      <c r="J126" s="23">
        <f t="shared" si="30"/>
        <v>0</v>
      </c>
      <c r="K126" s="100"/>
      <c r="L126" s="100">
        <f t="shared" si="34"/>
        <v>0</v>
      </c>
      <c r="M126" s="23"/>
      <c r="N126" s="23">
        <f t="shared" si="35"/>
        <v>0</v>
      </c>
      <c r="O126" s="23"/>
      <c r="P126" s="23">
        <f t="shared" si="36"/>
        <v>0</v>
      </c>
      <c r="Q126" s="23"/>
      <c r="R126" s="23">
        <f t="shared" si="20"/>
        <v>0</v>
      </c>
      <c r="S126" s="23"/>
      <c r="T126" s="23">
        <f t="shared" si="21"/>
        <v>0</v>
      </c>
      <c r="U126" s="23"/>
      <c r="V126" s="23">
        <f t="shared" si="28"/>
        <v>0</v>
      </c>
      <c r="W126" s="23"/>
      <c r="X126" s="23">
        <f t="shared" si="19"/>
        <v>0</v>
      </c>
      <c r="Y126" s="23"/>
      <c r="Z126" s="42">
        <f t="shared" si="29"/>
        <v>0</v>
      </c>
      <c r="AA126" s="23"/>
      <c r="AB126" s="23">
        <f t="shared" si="22"/>
        <v>0</v>
      </c>
      <c r="AC126" s="23"/>
      <c r="AD126" s="23">
        <f t="shared" si="23"/>
        <v>0</v>
      </c>
      <c r="AE126" s="23"/>
      <c r="AF126" s="23">
        <f t="shared" si="24"/>
        <v>0</v>
      </c>
      <c r="AG126" s="23"/>
      <c r="AH126" s="23">
        <f t="shared" si="25"/>
        <v>0</v>
      </c>
      <c r="AI126" s="23"/>
      <c r="AJ126" s="23">
        <f t="shared" si="26"/>
        <v>0</v>
      </c>
      <c r="AK126" s="23"/>
      <c r="AL126" s="23">
        <f t="shared" si="27"/>
        <v>0</v>
      </c>
      <c r="AM126" s="24">
        <f t="shared" si="37"/>
        <v>0</v>
      </c>
      <c r="AN126" s="15">
        <f t="shared" si="37"/>
        <v>0</v>
      </c>
      <c r="AO126" s="23">
        <f t="shared" si="32"/>
        <v>0</v>
      </c>
      <c r="AP126" s="23">
        <f t="shared" si="33"/>
        <v>0</v>
      </c>
      <c r="AQ126" s="20"/>
    </row>
    <row r="127" spans="1:43" s="37" customFormat="1" ht="21" x14ac:dyDescent="0.35">
      <c r="A127" s="19"/>
      <c r="B127" s="18"/>
      <c r="C127" s="19"/>
      <c r="D127" s="25">
        <v>20</v>
      </c>
      <c r="E127" s="25"/>
      <c r="F127" s="21"/>
      <c r="G127" s="22"/>
      <c r="H127" s="23"/>
      <c r="I127" s="25">
        <v>55</v>
      </c>
      <c r="J127" s="23">
        <f t="shared" si="30"/>
        <v>20</v>
      </c>
      <c r="K127" s="100"/>
      <c r="L127" s="100">
        <f t="shared" si="34"/>
        <v>0</v>
      </c>
      <c r="M127" s="23"/>
      <c r="N127" s="23">
        <f t="shared" si="35"/>
        <v>0</v>
      </c>
      <c r="O127" s="23">
        <f>1+1</f>
        <v>2</v>
      </c>
      <c r="P127" s="23">
        <f t="shared" si="36"/>
        <v>110</v>
      </c>
      <c r="Q127" s="23"/>
      <c r="R127" s="23">
        <f t="shared" si="20"/>
        <v>0</v>
      </c>
      <c r="S127" s="23"/>
      <c r="T127" s="23">
        <f t="shared" si="21"/>
        <v>0</v>
      </c>
      <c r="U127" s="23"/>
      <c r="V127" s="23">
        <f t="shared" si="28"/>
        <v>0</v>
      </c>
      <c r="W127" s="23"/>
      <c r="X127" s="23">
        <f t="shared" si="19"/>
        <v>0</v>
      </c>
      <c r="Y127" s="23"/>
      <c r="Z127" s="42">
        <f t="shared" si="29"/>
        <v>0</v>
      </c>
      <c r="AA127" s="23"/>
      <c r="AB127" s="23">
        <f t="shared" si="22"/>
        <v>0</v>
      </c>
      <c r="AC127" s="23">
        <v>2</v>
      </c>
      <c r="AD127" s="23">
        <f t="shared" si="23"/>
        <v>110</v>
      </c>
      <c r="AE127" s="23"/>
      <c r="AF127" s="23">
        <f t="shared" si="24"/>
        <v>0</v>
      </c>
      <c r="AG127" s="23"/>
      <c r="AH127" s="23">
        <f t="shared" si="25"/>
        <v>0</v>
      </c>
      <c r="AI127" s="23"/>
      <c r="AJ127" s="23">
        <f t="shared" si="26"/>
        <v>0</v>
      </c>
      <c r="AK127" s="23"/>
      <c r="AL127" s="23">
        <f t="shared" si="27"/>
        <v>0</v>
      </c>
      <c r="AM127" s="24">
        <f t="shared" si="37"/>
        <v>4</v>
      </c>
      <c r="AN127" s="15">
        <f t="shared" si="37"/>
        <v>220</v>
      </c>
      <c r="AO127" s="23">
        <f t="shared" si="32"/>
        <v>16</v>
      </c>
      <c r="AP127" s="23">
        <f t="shared" si="33"/>
        <v>880</v>
      </c>
      <c r="AQ127" s="20"/>
    </row>
    <row r="128" spans="1:43" s="37" customFormat="1" ht="147" x14ac:dyDescent="0.35">
      <c r="A128" s="17">
        <v>47</v>
      </c>
      <c r="B128" s="18" t="s">
        <v>81</v>
      </c>
      <c r="C128" s="19" t="s">
        <v>80</v>
      </c>
      <c r="D128" s="20"/>
      <c r="E128" s="20"/>
      <c r="F128" s="21"/>
      <c r="G128" s="22"/>
      <c r="H128" s="23"/>
      <c r="I128" s="20"/>
      <c r="J128" s="23">
        <f t="shared" si="30"/>
        <v>0</v>
      </c>
      <c r="K128" s="100"/>
      <c r="L128" s="100">
        <f t="shared" si="34"/>
        <v>0</v>
      </c>
      <c r="M128" s="23"/>
      <c r="N128" s="23">
        <f t="shared" si="35"/>
        <v>0</v>
      </c>
      <c r="O128" s="23"/>
      <c r="P128" s="23">
        <f t="shared" si="36"/>
        <v>0</v>
      </c>
      <c r="Q128" s="23"/>
      <c r="R128" s="23">
        <f t="shared" si="20"/>
        <v>0</v>
      </c>
      <c r="S128" s="23"/>
      <c r="T128" s="23">
        <f t="shared" si="21"/>
        <v>0</v>
      </c>
      <c r="U128" s="23"/>
      <c r="V128" s="23">
        <f t="shared" si="28"/>
        <v>0</v>
      </c>
      <c r="W128" s="23"/>
      <c r="X128" s="23">
        <f t="shared" si="19"/>
        <v>0</v>
      </c>
      <c r="Y128" s="23"/>
      <c r="Z128" s="42">
        <f t="shared" si="29"/>
        <v>0</v>
      </c>
      <c r="AA128" s="23"/>
      <c r="AB128" s="23">
        <f t="shared" si="22"/>
        <v>0</v>
      </c>
      <c r="AC128" s="23"/>
      <c r="AD128" s="23">
        <f t="shared" si="23"/>
        <v>0</v>
      </c>
      <c r="AE128" s="23"/>
      <c r="AF128" s="23">
        <f t="shared" si="24"/>
        <v>0</v>
      </c>
      <c r="AG128" s="23"/>
      <c r="AH128" s="23">
        <f t="shared" si="25"/>
        <v>0</v>
      </c>
      <c r="AI128" s="23"/>
      <c r="AJ128" s="23">
        <f t="shared" si="26"/>
        <v>0</v>
      </c>
      <c r="AK128" s="23"/>
      <c r="AL128" s="23">
        <f t="shared" si="27"/>
        <v>0</v>
      </c>
      <c r="AM128" s="24">
        <f t="shared" si="37"/>
        <v>0</v>
      </c>
      <c r="AN128" s="15">
        <f t="shared" si="37"/>
        <v>0</v>
      </c>
      <c r="AO128" s="23">
        <f t="shared" si="32"/>
        <v>0</v>
      </c>
      <c r="AP128" s="23">
        <f t="shared" si="33"/>
        <v>0</v>
      </c>
      <c r="AQ128" s="20"/>
    </row>
    <row r="129" spans="1:43" s="37" customFormat="1" ht="21" x14ac:dyDescent="0.35">
      <c r="A129" s="19"/>
      <c r="B129" s="18"/>
      <c r="C129" s="19"/>
      <c r="D129" s="25">
        <v>0</v>
      </c>
      <c r="E129" s="25"/>
      <c r="F129" s="21"/>
      <c r="G129" s="22"/>
      <c r="H129" s="23"/>
      <c r="I129" s="25">
        <v>15</v>
      </c>
      <c r="J129" s="23">
        <f t="shared" si="30"/>
        <v>0</v>
      </c>
      <c r="K129" s="100"/>
      <c r="L129" s="100">
        <f t="shared" si="34"/>
        <v>0</v>
      </c>
      <c r="M129" s="23"/>
      <c r="N129" s="23">
        <f t="shared" si="35"/>
        <v>0</v>
      </c>
      <c r="O129" s="23"/>
      <c r="P129" s="23">
        <f t="shared" si="36"/>
        <v>0</v>
      </c>
      <c r="Q129" s="23"/>
      <c r="R129" s="23">
        <f t="shared" si="20"/>
        <v>0</v>
      </c>
      <c r="S129" s="23"/>
      <c r="T129" s="23">
        <f t="shared" si="21"/>
        <v>0</v>
      </c>
      <c r="U129" s="23"/>
      <c r="V129" s="23">
        <f t="shared" si="28"/>
        <v>0</v>
      </c>
      <c r="W129" s="23"/>
      <c r="X129" s="23">
        <f t="shared" si="19"/>
        <v>0</v>
      </c>
      <c r="Y129" s="23"/>
      <c r="Z129" s="42">
        <f t="shared" si="29"/>
        <v>0</v>
      </c>
      <c r="AA129" s="23"/>
      <c r="AB129" s="23">
        <f t="shared" si="22"/>
        <v>0</v>
      </c>
      <c r="AC129" s="23"/>
      <c r="AD129" s="23">
        <f t="shared" si="23"/>
        <v>0</v>
      </c>
      <c r="AE129" s="23"/>
      <c r="AF129" s="23">
        <f t="shared" si="24"/>
        <v>0</v>
      </c>
      <c r="AG129" s="23"/>
      <c r="AH129" s="23">
        <f t="shared" si="25"/>
        <v>0</v>
      </c>
      <c r="AI129" s="23"/>
      <c r="AJ129" s="23">
        <f t="shared" si="26"/>
        <v>0</v>
      </c>
      <c r="AK129" s="23"/>
      <c r="AL129" s="23">
        <f t="shared" si="27"/>
        <v>0</v>
      </c>
      <c r="AM129" s="24">
        <f t="shared" si="37"/>
        <v>0</v>
      </c>
      <c r="AN129" s="15">
        <f t="shared" si="37"/>
        <v>0</v>
      </c>
      <c r="AO129" s="23">
        <f t="shared" si="32"/>
        <v>0</v>
      </c>
      <c r="AP129" s="23">
        <f t="shared" si="33"/>
        <v>0</v>
      </c>
      <c r="AQ129" s="20"/>
    </row>
    <row r="130" spans="1:43" s="37" customFormat="1" ht="21" x14ac:dyDescent="0.35">
      <c r="A130" s="19"/>
      <c r="B130" s="18"/>
      <c r="C130" s="19"/>
      <c r="D130" s="25">
        <v>21</v>
      </c>
      <c r="E130" s="25"/>
      <c r="F130" s="21"/>
      <c r="G130" s="22"/>
      <c r="H130" s="23"/>
      <c r="I130" s="25">
        <v>14.58</v>
      </c>
      <c r="J130" s="23">
        <f t="shared" si="30"/>
        <v>21</v>
      </c>
      <c r="K130" s="100">
        <v>2</v>
      </c>
      <c r="L130" s="100">
        <f t="shared" si="34"/>
        <v>29.16</v>
      </c>
      <c r="M130" s="23"/>
      <c r="N130" s="23">
        <f t="shared" si="35"/>
        <v>0</v>
      </c>
      <c r="O130" s="23"/>
      <c r="P130" s="23">
        <f t="shared" si="36"/>
        <v>0</v>
      </c>
      <c r="Q130" s="23">
        <v>2</v>
      </c>
      <c r="R130" s="23">
        <f t="shared" si="20"/>
        <v>29.16</v>
      </c>
      <c r="S130" s="23"/>
      <c r="T130" s="23">
        <f t="shared" si="21"/>
        <v>0</v>
      </c>
      <c r="U130" s="23"/>
      <c r="V130" s="23">
        <f t="shared" si="28"/>
        <v>0</v>
      </c>
      <c r="W130" s="23"/>
      <c r="X130" s="23">
        <f t="shared" si="19"/>
        <v>0</v>
      </c>
      <c r="Y130" s="23"/>
      <c r="Z130" s="42">
        <f t="shared" si="29"/>
        <v>0</v>
      </c>
      <c r="AA130" s="23"/>
      <c r="AB130" s="23">
        <f t="shared" si="22"/>
        <v>0</v>
      </c>
      <c r="AC130" s="23"/>
      <c r="AD130" s="23">
        <f t="shared" si="23"/>
        <v>0</v>
      </c>
      <c r="AE130" s="23"/>
      <c r="AF130" s="23">
        <f t="shared" si="24"/>
        <v>0</v>
      </c>
      <c r="AG130" s="23"/>
      <c r="AH130" s="23">
        <f t="shared" si="25"/>
        <v>0</v>
      </c>
      <c r="AI130" s="23"/>
      <c r="AJ130" s="23">
        <f t="shared" si="26"/>
        <v>0</v>
      </c>
      <c r="AK130" s="23"/>
      <c r="AL130" s="23">
        <f t="shared" si="27"/>
        <v>0</v>
      </c>
      <c r="AM130" s="24">
        <f t="shared" si="37"/>
        <v>4</v>
      </c>
      <c r="AN130" s="15">
        <f t="shared" si="37"/>
        <v>58.32</v>
      </c>
      <c r="AO130" s="23">
        <f t="shared" si="32"/>
        <v>17</v>
      </c>
      <c r="AP130" s="23">
        <f t="shared" si="33"/>
        <v>247.86</v>
      </c>
      <c r="AQ130" s="20"/>
    </row>
    <row r="131" spans="1:43" s="37" customFormat="1" ht="147" x14ac:dyDescent="0.35">
      <c r="A131" s="17">
        <v>48</v>
      </c>
      <c r="B131" s="18" t="s">
        <v>82</v>
      </c>
      <c r="C131" s="19" t="s">
        <v>80</v>
      </c>
      <c r="D131" s="20"/>
      <c r="E131" s="20"/>
      <c r="F131" s="21"/>
      <c r="G131" s="22"/>
      <c r="H131" s="23"/>
      <c r="I131" s="20"/>
      <c r="J131" s="23">
        <f t="shared" si="30"/>
        <v>0</v>
      </c>
      <c r="K131" s="100"/>
      <c r="L131" s="100">
        <f t="shared" si="34"/>
        <v>0</v>
      </c>
      <c r="M131" s="23"/>
      <c r="N131" s="23">
        <f t="shared" si="35"/>
        <v>0</v>
      </c>
      <c r="O131" s="23"/>
      <c r="P131" s="23">
        <f t="shared" si="36"/>
        <v>0</v>
      </c>
      <c r="Q131" s="23"/>
      <c r="R131" s="23">
        <f t="shared" si="20"/>
        <v>0</v>
      </c>
      <c r="S131" s="23"/>
      <c r="T131" s="23">
        <f t="shared" si="21"/>
        <v>0</v>
      </c>
      <c r="U131" s="23"/>
      <c r="V131" s="23">
        <f t="shared" si="28"/>
        <v>0</v>
      </c>
      <c r="W131" s="23"/>
      <c r="X131" s="23">
        <f t="shared" si="19"/>
        <v>0</v>
      </c>
      <c r="Y131" s="23"/>
      <c r="Z131" s="42">
        <f t="shared" si="29"/>
        <v>0</v>
      </c>
      <c r="AA131" s="23"/>
      <c r="AB131" s="23">
        <f t="shared" si="22"/>
        <v>0</v>
      </c>
      <c r="AC131" s="23"/>
      <c r="AD131" s="23">
        <f t="shared" si="23"/>
        <v>0</v>
      </c>
      <c r="AE131" s="23"/>
      <c r="AF131" s="23">
        <f t="shared" si="24"/>
        <v>0</v>
      </c>
      <c r="AG131" s="23"/>
      <c r="AH131" s="23">
        <f t="shared" si="25"/>
        <v>0</v>
      </c>
      <c r="AI131" s="23"/>
      <c r="AJ131" s="23">
        <f t="shared" si="26"/>
        <v>0</v>
      </c>
      <c r="AK131" s="23"/>
      <c r="AL131" s="23">
        <f t="shared" si="27"/>
        <v>0</v>
      </c>
      <c r="AM131" s="24">
        <f t="shared" si="37"/>
        <v>0</v>
      </c>
      <c r="AN131" s="15">
        <f t="shared" si="37"/>
        <v>0</v>
      </c>
      <c r="AO131" s="23">
        <f t="shared" si="32"/>
        <v>0</v>
      </c>
      <c r="AP131" s="23">
        <f t="shared" si="33"/>
        <v>0</v>
      </c>
      <c r="AQ131" s="20"/>
    </row>
    <row r="132" spans="1:43" s="37" customFormat="1" ht="21" x14ac:dyDescent="0.35">
      <c r="A132" s="19"/>
      <c r="B132" s="18"/>
      <c r="C132" s="19"/>
      <c r="D132" s="25">
        <v>0</v>
      </c>
      <c r="E132" s="25"/>
      <c r="F132" s="21"/>
      <c r="G132" s="22"/>
      <c r="H132" s="23"/>
      <c r="I132" s="25">
        <v>15</v>
      </c>
      <c r="J132" s="23">
        <f t="shared" si="30"/>
        <v>0</v>
      </c>
      <c r="K132" s="100"/>
      <c r="L132" s="100">
        <f t="shared" si="34"/>
        <v>0</v>
      </c>
      <c r="M132" s="23"/>
      <c r="N132" s="23">
        <f t="shared" si="35"/>
        <v>0</v>
      </c>
      <c r="O132" s="23"/>
      <c r="P132" s="23">
        <f t="shared" si="36"/>
        <v>0</v>
      </c>
      <c r="Q132" s="23"/>
      <c r="R132" s="23">
        <f t="shared" si="20"/>
        <v>0</v>
      </c>
      <c r="S132" s="23"/>
      <c r="T132" s="23">
        <f t="shared" si="21"/>
        <v>0</v>
      </c>
      <c r="U132" s="23"/>
      <c r="V132" s="23">
        <f t="shared" si="28"/>
        <v>0</v>
      </c>
      <c r="W132" s="23"/>
      <c r="X132" s="23">
        <f t="shared" ref="X132:X195" si="38">I132*W132</f>
        <v>0</v>
      </c>
      <c r="Y132" s="23"/>
      <c r="Z132" s="42">
        <f t="shared" si="29"/>
        <v>0</v>
      </c>
      <c r="AA132" s="23"/>
      <c r="AB132" s="23">
        <f t="shared" si="22"/>
        <v>0</v>
      </c>
      <c r="AC132" s="23"/>
      <c r="AD132" s="23">
        <f t="shared" si="23"/>
        <v>0</v>
      </c>
      <c r="AE132" s="23"/>
      <c r="AF132" s="23">
        <f t="shared" si="24"/>
        <v>0</v>
      </c>
      <c r="AG132" s="23"/>
      <c r="AH132" s="23">
        <f t="shared" si="25"/>
        <v>0</v>
      </c>
      <c r="AI132" s="23"/>
      <c r="AJ132" s="23">
        <f t="shared" si="26"/>
        <v>0</v>
      </c>
      <c r="AK132" s="23"/>
      <c r="AL132" s="23">
        <f t="shared" si="27"/>
        <v>0</v>
      </c>
      <c r="AM132" s="24">
        <f t="shared" si="37"/>
        <v>0</v>
      </c>
      <c r="AN132" s="15">
        <f t="shared" si="37"/>
        <v>0</v>
      </c>
      <c r="AO132" s="23">
        <f t="shared" si="32"/>
        <v>0</v>
      </c>
      <c r="AP132" s="23">
        <f t="shared" si="33"/>
        <v>0</v>
      </c>
      <c r="AQ132" s="20"/>
    </row>
    <row r="133" spans="1:43" s="37" customFormat="1" ht="21" x14ac:dyDescent="0.35">
      <c r="A133" s="19"/>
      <c r="B133" s="18"/>
      <c r="C133" s="19"/>
      <c r="D133" s="25">
        <v>10</v>
      </c>
      <c r="E133" s="25"/>
      <c r="F133" s="21"/>
      <c r="G133" s="22"/>
      <c r="H133" s="23"/>
      <c r="I133" s="25">
        <v>14.58</v>
      </c>
      <c r="J133" s="23">
        <f t="shared" si="30"/>
        <v>10</v>
      </c>
      <c r="K133" s="100">
        <v>2</v>
      </c>
      <c r="L133" s="100">
        <f t="shared" si="34"/>
        <v>29.16</v>
      </c>
      <c r="M133" s="23"/>
      <c r="N133" s="23">
        <f t="shared" si="35"/>
        <v>0</v>
      </c>
      <c r="O133" s="23">
        <f>1+1</f>
        <v>2</v>
      </c>
      <c r="P133" s="23">
        <f t="shared" si="36"/>
        <v>29.16</v>
      </c>
      <c r="Q133" s="23">
        <v>2</v>
      </c>
      <c r="R133" s="23">
        <f t="shared" si="20"/>
        <v>29.16</v>
      </c>
      <c r="S133" s="23"/>
      <c r="T133" s="23">
        <f t="shared" si="21"/>
        <v>0</v>
      </c>
      <c r="U133" s="23"/>
      <c r="V133" s="23">
        <f t="shared" si="28"/>
        <v>0</v>
      </c>
      <c r="W133" s="23"/>
      <c r="X133" s="23">
        <f t="shared" si="38"/>
        <v>0</v>
      </c>
      <c r="Y133" s="23"/>
      <c r="Z133" s="42">
        <f t="shared" si="29"/>
        <v>0</v>
      </c>
      <c r="AA133" s="23"/>
      <c r="AB133" s="23">
        <f t="shared" si="22"/>
        <v>0</v>
      </c>
      <c r="AC133" s="23"/>
      <c r="AD133" s="23">
        <f t="shared" si="23"/>
        <v>0</v>
      </c>
      <c r="AE133" s="23"/>
      <c r="AF133" s="23">
        <f t="shared" si="24"/>
        <v>0</v>
      </c>
      <c r="AG133" s="23"/>
      <c r="AH133" s="23">
        <f t="shared" si="25"/>
        <v>0</v>
      </c>
      <c r="AI133" s="23"/>
      <c r="AJ133" s="23">
        <f t="shared" si="26"/>
        <v>0</v>
      </c>
      <c r="AK133" s="23"/>
      <c r="AL133" s="23">
        <f t="shared" si="27"/>
        <v>0</v>
      </c>
      <c r="AM133" s="24">
        <f t="shared" si="37"/>
        <v>6</v>
      </c>
      <c r="AN133" s="15">
        <f t="shared" si="37"/>
        <v>87.48</v>
      </c>
      <c r="AO133" s="23">
        <f t="shared" si="32"/>
        <v>4</v>
      </c>
      <c r="AP133" s="23">
        <f t="shared" si="33"/>
        <v>58.32</v>
      </c>
      <c r="AQ133" s="20"/>
    </row>
    <row r="134" spans="1:43" s="37" customFormat="1" ht="105" x14ac:dyDescent="0.35">
      <c r="A134" s="17">
        <v>49</v>
      </c>
      <c r="B134" s="18" t="s">
        <v>83</v>
      </c>
      <c r="C134" s="19" t="s">
        <v>80</v>
      </c>
      <c r="D134" s="20"/>
      <c r="E134" s="20"/>
      <c r="F134" s="21"/>
      <c r="G134" s="22"/>
      <c r="H134" s="23"/>
      <c r="I134" s="20"/>
      <c r="J134" s="23">
        <f t="shared" si="30"/>
        <v>0</v>
      </c>
      <c r="K134" s="100"/>
      <c r="L134" s="100">
        <f t="shared" si="34"/>
        <v>0</v>
      </c>
      <c r="M134" s="23"/>
      <c r="N134" s="23">
        <f t="shared" si="35"/>
        <v>0</v>
      </c>
      <c r="O134" s="23"/>
      <c r="P134" s="23">
        <f t="shared" si="36"/>
        <v>0</v>
      </c>
      <c r="Q134" s="23"/>
      <c r="R134" s="23">
        <f t="shared" ref="R134:R201" si="39">I134*Q134</f>
        <v>0</v>
      </c>
      <c r="S134" s="23"/>
      <c r="T134" s="23">
        <f t="shared" ref="T134:T201" si="40">I134*S134</f>
        <v>0</v>
      </c>
      <c r="U134" s="23"/>
      <c r="V134" s="23">
        <f t="shared" si="28"/>
        <v>0</v>
      </c>
      <c r="W134" s="23"/>
      <c r="X134" s="23">
        <f t="shared" si="38"/>
        <v>0</v>
      </c>
      <c r="Y134" s="23"/>
      <c r="Z134" s="42">
        <f t="shared" si="29"/>
        <v>0</v>
      </c>
      <c r="AA134" s="23"/>
      <c r="AB134" s="23">
        <f t="shared" ref="AB134:AB201" si="41">I134*AA134</f>
        <v>0</v>
      </c>
      <c r="AC134" s="23"/>
      <c r="AD134" s="23">
        <f t="shared" ref="AD134:AD201" si="42">I134*AC134</f>
        <v>0</v>
      </c>
      <c r="AE134" s="23"/>
      <c r="AF134" s="23">
        <f t="shared" ref="AF134:AF201" si="43">I134*AE134</f>
        <v>0</v>
      </c>
      <c r="AG134" s="23"/>
      <c r="AH134" s="23">
        <f t="shared" ref="AH134:AH201" si="44">I134*AG134</f>
        <v>0</v>
      </c>
      <c r="AI134" s="23"/>
      <c r="AJ134" s="23">
        <f t="shared" ref="AJ134:AJ201" si="45">I134*AI134</f>
        <v>0</v>
      </c>
      <c r="AK134" s="23"/>
      <c r="AL134" s="23">
        <f t="shared" ref="AL134:AL201" si="46">I134*AK134</f>
        <v>0</v>
      </c>
      <c r="AM134" s="24">
        <f t="shared" si="37"/>
        <v>0</v>
      </c>
      <c r="AN134" s="15">
        <f t="shared" si="37"/>
        <v>0</v>
      </c>
      <c r="AO134" s="23">
        <f t="shared" si="32"/>
        <v>0</v>
      </c>
      <c r="AP134" s="23">
        <f t="shared" si="33"/>
        <v>0</v>
      </c>
      <c r="AQ134" s="20"/>
    </row>
    <row r="135" spans="1:43" s="37" customFormat="1" ht="21" x14ac:dyDescent="0.35">
      <c r="A135" s="19"/>
      <c r="B135" s="18"/>
      <c r="C135" s="19"/>
      <c r="D135" s="25">
        <v>0</v>
      </c>
      <c r="E135" s="25"/>
      <c r="F135" s="21"/>
      <c r="G135" s="22"/>
      <c r="H135" s="23"/>
      <c r="I135" s="25">
        <v>2.9</v>
      </c>
      <c r="J135" s="23">
        <f t="shared" si="30"/>
        <v>0</v>
      </c>
      <c r="K135" s="100"/>
      <c r="L135" s="100">
        <f t="shared" si="34"/>
        <v>0</v>
      </c>
      <c r="M135" s="23"/>
      <c r="N135" s="23">
        <f t="shared" si="35"/>
        <v>0</v>
      </c>
      <c r="O135" s="23"/>
      <c r="P135" s="23">
        <f t="shared" si="36"/>
        <v>0</v>
      </c>
      <c r="Q135" s="23"/>
      <c r="R135" s="23">
        <f t="shared" si="39"/>
        <v>0</v>
      </c>
      <c r="S135" s="23"/>
      <c r="T135" s="23">
        <f t="shared" si="40"/>
        <v>0</v>
      </c>
      <c r="U135" s="23"/>
      <c r="V135" s="23">
        <f t="shared" si="28"/>
        <v>0</v>
      </c>
      <c r="W135" s="23"/>
      <c r="X135" s="23">
        <f t="shared" si="38"/>
        <v>0</v>
      </c>
      <c r="Y135" s="23"/>
      <c r="Z135" s="42">
        <f t="shared" si="29"/>
        <v>0</v>
      </c>
      <c r="AA135" s="23"/>
      <c r="AB135" s="23">
        <f t="shared" si="41"/>
        <v>0</v>
      </c>
      <c r="AC135" s="23"/>
      <c r="AD135" s="23">
        <f t="shared" si="42"/>
        <v>0</v>
      </c>
      <c r="AE135" s="23"/>
      <c r="AF135" s="23">
        <f t="shared" si="43"/>
        <v>0</v>
      </c>
      <c r="AG135" s="23"/>
      <c r="AH135" s="23">
        <f t="shared" si="44"/>
        <v>0</v>
      </c>
      <c r="AI135" s="23"/>
      <c r="AJ135" s="23">
        <f t="shared" si="45"/>
        <v>0</v>
      </c>
      <c r="AK135" s="23"/>
      <c r="AL135" s="23">
        <f t="shared" si="46"/>
        <v>0</v>
      </c>
      <c r="AM135" s="24">
        <f t="shared" si="37"/>
        <v>0</v>
      </c>
      <c r="AN135" s="15">
        <f t="shared" si="37"/>
        <v>0</v>
      </c>
      <c r="AO135" s="23">
        <f t="shared" si="32"/>
        <v>0</v>
      </c>
      <c r="AP135" s="23">
        <f t="shared" si="33"/>
        <v>0</v>
      </c>
      <c r="AQ135" s="20"/>
    </row>
    <row r="136" spans="1:43" s="37" customFormat="1" ht="21" x14ac:dyDescent="0.35">
      <c r="A136" s="19"/>
      <c r="B136" s="18"/>
      <c r="C136" s="19"/>
      <c r="D136" s="25">
        <v>17</v>
      </c>
      <c r="E136" s="25"/>
      <c r="F136" s="21"/>
      <c r="G136" s="22"/>
      <c r="H136" s="23"/>
      <c r="I136" s="25">
        <v>3.2</v>
      </c>
      <c r="J136" s="23">
        <f t="shared" si="30"/>
        <v>17</v>
      </c>
      <c r="K136" s="100"/>
      <c r="L136" s="100">
        <f t="shared" si="34"/>
        <v>0</v>
      </c>
      <c r="M136" s="23"/>
      <c r="N136" s="23">
        <f t="shared" si="35"/>
        <v>0</v>
      </c>
      <c r="O136" s="23"/>
      <c r="P136" s="23">
        <f t="shared" si="36"/>
        <v>0</v>
      </c>
      <c r="Q136" s="23"/>
      <c r="R136" s="23">
        <f t="shared" si="39"/>
        <v>0</v>
      </c>
      <c r="S136" s="23"/>
      <c r="T136" s="23">
        <f t="shared" si="40"/>
        <v>0</v>
      </c>
      <c r="U136" s="23"/>
      <c r="V136" s="23">
        <f t="shared" si="28"/>
        <v>0</v>
      </c>
      <c r="W136" s="23"/>
      <c r="X136" s="23">
        <f t="shared" si="38"/>
        <v>0</v>
      </c>
      <c r="Y136" s="23"/>
      <c r="Z136" s="42">
        <f t="shared" si="29"/>
        <v>0</v>
      </c>
      <c r="AA136" s="23"/>
      <c r="AB136" s="23">
        <f t="shared" si="41"/>
        <v>0</v>
      </c>
      <c r="AC136" s="23"/>
      <c r="AD136" s="23">
        <f t="shared" si="42"/>
        <v>0</v>
      </c>
      <c r="AE136" s="23"/>
      <c r="AF136" s="23">
        <f t="shared" si="43"/>
        <v>0</v>
      </c>
      <c r="AG136" s="23"/>
      <c r="AH136" s="23">
        <f t="shared" si="44"/>
        <v>0</v>
      </c>
      <c r="AI136" s="23"/>
      <c r="AJ136" s="23">
        <f t="shared" si="45"/>
        <v>0</v>
      </c>
      <c r="AK136" s="23"/>
      <c r="AL136" s="23">
        <f t="shared" si="46"/>
        <v>0</v>
      </c>
      <c r="AM136" s="24">
        <f t="shared" si="37"/>
        <v>0</v>
      </c>
      <c r="AN136" s="15">
        <f t="shared" si="37"/>
        <v>0</v>
      </c>
      <c r="AO136" s="23">
        <f t="shared" si="32"/>
        <v>17</v>
      </c>
      <c r="AP136" s="23">
        <f t="shared" si="33"/>
        <v>54.400000000000006</v>
      </c>
      <c r="AQ136" s="20"/>
    </row>
    <row r="137" spans="1:43" s="37" customFormat="1" ht="21" x14ac:dyDescent="0.35">
      <c r="A137" s="19"/>
      <c r="B137" s="18"/>
      <c r="C137" s="19"/>
      <c r="D137" s="25">
        <v>50</v>
      </c>
      <c r="E137" s="25"/>
      <c r="F137" s="21"/>
      <c r="G137" s="22"/>
      <c r="H137" s="23"/>
      <c r="I137" s="25">
        <v>3.6</v>
      </c>
      <c r="J137" s="23">
        <f t="shared" si="30"/>
        <v>50</v>
      </c>
      <c r="K137" s="100"/>
      <c r="L137" s="100">
        <f t="shared" si="34"/>
        <v>0</v>
      </c>
      <c r="M137" s="23"/>
      <c r="N137" s="23">
        <f t="shared" si="35"/>
        <v>0</v>
      </c>
      <c r="O137" s="23"/>
      <c r="P137" s="23">
        <f t="shared" si="36"/>
        <v>0</v>
      </c>
      <c r="Q137" s="23"/>
      <c r="R137" s="23">
        <f t="shared" si="39"/>
        <v>0</v>
      </c>
      <c r="S137" s="23"/>
      <c r="T137" s="23">
        <f t="shared" si="40"/>
        <v>0</v>
      </c>
      <c r="U137" s="23"/>
      <c r="V137" s="23">
        <f t="shared" si="28"/>
        <v>0</v>
      </c>
      <c r="W137" s="23"/>
      <c r="X137" s="23">
        <f t="shared" si="38"/>
        <v>0</v>
      </c>
      <c r="Y137" s="23"/>
      <c r="Z137" s="42">
        <f t="shared" si="29"/>
        <v>0</v>
      </c>
      <c r="AA137" s="23"/>
      <c r="AB137" s="23">
        <f t="shared" si="41"/>
        <v>0</v>
      </c>
      <c r="AC137" s="23"/>
      <c r="AD137" s="23">
        <f t="shared" si="42"/>
        <v>0</v>
      </c>
      <c r="AE137" s="23"/>
      <c r="AF137" s="23">
        <f t="shared" si="43"/>
        <v>0</v>
      </c>
      <c r="AG137" s="23"/>
      <c r="AH137" s="23">
        <f t="shared" si="44"/>
        <v>0</v>
      </c>
      <c r="AI137" s="23"/>
      <c r="AJ137" s="23">
        <f t="shared" si="45"/>
        <v>0</v>
      </c>
      <c r="AK137" s="23"/>
      <c r="AL137" s="23">
        <f t="shared" si="46"/>
        <v>0</v>
      </c>
      <c r="AM137" s="24">
        <f t="shared" si="37"/>
        <v>0</v>
      </c>
      <c r="AN137" s="15">
        <f t="shared" si="37"/>
        <v>0</v>
      </c>
      <c r="AO137" s="23">
        <f t="shared" si="32"/>
        <v>50</v>
      </c>
      <c r="AP137" s="23">
        <f t="shared" si="33"/>
        <v>180</v>
      </c>
      <c r="AQ137" s="20"/>
    </row>
    <row r="138" spans="1:43" s="37" customFormat="1" ht="126" x14ac:dyDescent="0.35">
      <c r="A138" s="17">
        <v>50</v>
      </c>
      <c r="B138" s="18" t="s">
        <v>84</v>
      </c>
      <c r="C138" s="19" t="s">
        <v>80</v>
      </c>
      <c r="D138" s="20"/>
      <c r="E138" s="20"/>
      <c r="F138" s="21"/>
      <c r="G138" s="22"/>
      <c r="H138" s="23"/>
      <c r="I138" s="20"/>
      <c r="J138" s="23">
        <f t="shared" si="30"/>
        <v>0</v>
      </c>
      <c r="K138" s="100"/>
      <c r="L138" s="100">
        <f t="shared" si="34"/>
        <v>0</v>
      </c>
      <c r="M138" s="23"/>
      <c r="N138" s="23">
        <f t="shared" si="35"/>
        <v>0</v>
      </c>
      <c r="O138" s="23"/>
      <c r="P138" s="23">
        <f t="shared" si="36"/>
        <v>0</v>
      </c>
      <c r="Q138" s="23"/>
      <c r="R138" s="23">
        <f t="shared" si="39"/>
        <v>0</v>
      </c>
      <c r="S138" s="23"/>
      <c r="T138" s="23">
        <f t="shared" si="40"/>
        <v>0</v>
      </c>
      <c r="U138" s="23"/>
      <c r="V138" s="23">
        <f t="shared" si="28"/>
        <v>0</v>
      </c>
      <c r="W138" s="23"/>
      <c r="X138" s="23">
        <f t="shared" si="38"/>
        <v>0</v>
      </c>
      <c r="Y138" s="23"/>
      <c r="Z138" s="42">
        <f t="shared" si="29"/>
        <v>0</v>
      </c>
      <c r="AA138" s="23"/>
      <c r="AB138" s="23">
        <f t="shared" si="41"/>
        <v>0</v>
      </c>
      <c r="AC138" s="23"/>
      <c r="AD138" s="23">
        <f t="shared" si="42"/>
        <v>0</v>
      </c>
      <c r="AE138" s="23"/>
      <c r="AF138" s="23">
        <f t="shared" si="43"/>
        <v>0</v>
      </c>
      <c r="AG138" s="23"/>
      <c r="AH138" s="23">
        <f t="shared" si="44"/>
        <v>0</v>
      </c>
      <c r="AI138" s="23"/>
      <c r="AJ138" s="23">
        <f t="shared" si="45"/>
        <v>0</v>
      </c>
      <c r="AK138" s="23"/>
      <c r="AL138" s="23">
        <f t="shared" si="46"/>
        <v>0</v>
      </c>
      <c r="AM138" s="24">
        <f t="shared" si="37"/>
        <v>0</v>
      </c>
      <c r="AN138" s="15">
        <f t="shared" si="37"/>
        <v>0</v>
      </c>
      <c r="AO138" s="23">
        <f t="shared" si="32"/>
        <v>0</v>
      </c>
      <c r="AP138" s="23">
        <f t="shared" si="33"/>
        <v>0</v>
      </c>
      <c r="AQ138" s="20"/>
    </row>
    <row r="139" spans="1:43" s="37" customFormat="1" ht="21" x14ac:dyDescent="0.35">
      <c r="A139" s="19"/>
      <c r="B139" s="18"/>
      <c r="C139" s="19"/>
      <c r="D139" s="25">
        <v>14</v>
      </c>
      <c r="E139" s="25"/>
      <c r="F139" s="21"/>
      <c r="G139" s="22"/>
      <c r="H139" s="23"/>
      <c r="I139" s="25">
        <v>3.2</v>
      </c>
      <c r="J139" s="23">
        <f t="shared" si="30"/>
        <v>14</v>
      </c>
      <c r="K139" s="100">
        <v>6</v>
      </c>
      <c r="L139" s="100">
        <f t="shared" si="34"/>
        <v>19.200000000000003</v>
      </c>
      <c r="M139" s="23">
        <v>2</v>
      </c>
      <c r="N139" s="23">
        <f t="shared" si="35"/>
        <v>6.4</v>
      </c>
      <c r="O139" s="23"/>
      <c r="P139" s="23">
        <f t="shared" si="36"/>
        <v>0</v>
      </c>
      <c r="Q139" s="23"/>
      <c r="R139" s="23">
        <f t="shared" si="39"/>
        <v>0</v>
      </c>
      <c r="S139" s="23"/>
      <c r="T139" s="23">
        <f t="shared" si="40"/>
        <v>0</v>
      </c>
      <c r="U139" s="23"/>
      <c r="V139" s="23">
        <f t="shared" si="28"/>
        <v>0</v>
      </c>
      <c r="W139" s="23"/>
      <c r="X139" s="23">
        <f t="shared" si="38"/>
        <v>0</v>
      </c>
      <c r="Y139" s="23"/>
      <c r="Z139" s="42">
        <f t="shared" si="29"/>
        <v>0</v>
      </c>
      <c r="AA139" s="23"/>
      <c r="AB139" s="23">
        <f t="shared" si="41"/>
        <v>0</v>
      </c>
      <c r="AC139" s="23"/>
      <c r="AD139" s="23">
        <f t="shared" si="42"/>
        <v>0</v>
      </c>
      <c r="AE139" s="23"/>
      <c r="AF139" s="23">
        <f t="shared" si="43"/>
        <v>0</v>
      </c>
      <c r="AG139" s="23"/>
      <c r="AH139" s="23">
        <f t="shared" si="44"/>
        <v>0</v>
      </c>
      <c r="AI139" s="23"/>
      <c r="AJ139" s="23">
        <f t="shared" si="45"/>
        <v>0</v>
      </c>
      <c r="AK139" s="23"/>
      <c r="AL139" s="23">
        <f t="shared" si="46"/>
        <v>0</v>
      </c>
      <c r="AM139" s="24">
        <f t="shared" si="37"/>
        <v>8</v>
      </c>
      <c r="AN139" s="15">
        <f t="shared" si="37"/>
        <v>25.6</v>
      </c>
      <c r="AO139" s="23">
        <f t="shared" si="32"/>
        <v>6</v>
      </c>
      <c r="AP139" s="23">
        <f t="shared" si="33"/>
        <v>19.200000000000003</v>
      </c>
      <c r="AQ139" s="20"/>
    </row>
    <row r="140" spans="1:43" s="37" customFormat="1" ht="21" x14ac:dyDescent="0.35">
      <c r="A140" s="19"/>
      <c r="B140" s="18"/>
      <c r="C140" s="19"/>
      <c r="D140" s="25">
        <v>50</v>
      </c>
      <c r="E140" s="25"/>
      <c r="F140" s="21"/>
      <c r="G140" s="22"/>
      <c r="H140" s="23"/>
      <c r="I140" s="25">
        <v>3.6</v>
      </c>
      <c r="J140" s="23">
        <f t="shared" si="30"/>
        <v>50</v>
      </c>
      <c r="K140" s="100"/>
      <c r="L140" s="100">
        <f t="shared" si="34"/>
        <v>0</v>
      </c>
      <c r="M140" s="23"/>
      <c r="N140" s="23">
        <f t="shared" si="35"/>
        <v>0</v>
      </c>
      <c r="O140" s="23"/>
      <c r="P140" s="23">
        <f t="shared" si="36"/>
        <v>0</v>
      </c>
      <c r="Q140" s="23"/>
      <c r="R140" s="23">
        <f t="shared" si="39"/>
        <v>0</v>
      </c>
      <c r="S140" s="23"/>
      <c r="T140" s="23">
        <f t="shared" si="40"/>
        <v>0</v>
      </c>
      <c r="U140" s="23"/>
      <c r="V140" s="23">
        <f t="shared" ref="V140:V203" si="47">I140*U140</f>
        <v>0</v>
      </c>
      <c r="W140" s="23"/>
      <c r="X140" s="23">
        <f t="shared" si="38"/>
        <v>0</v>
      </c>
      <c r="Y140" s="23"/>
      <c r="Z140" s="42">
        <f t="shared" ref="Z140:Z203" si="48">I140*Y140</f>
        <v>0</v>
      </c>
      <c r="AA140" s="23"/>
      <c r="AB140" s="23">
        <f t="shared" si="41"/>
        <v>0</v>
      </c>
      <c r="AC140" s="23"/>
      <c r="AD140" s="23">
        <f t="shared" si="42"/>
        <v>0</v>
      </c>
      <c r="AE140" s="23"/>
      <c r="AF140" s="23">
        <f t="shared" si="43"/>
        <v>0</v>
      </c>
      <c r="AG140" s="23"/>
      <c r="AH140" s="23">
        <f t="shared" si="44"/>
        <v>0</v>
      </c>
      <c r="AI140" s="23"/>
      <c r="AJ140" s="23">
        <f t="shared" si="45"/>
        <v>0</v>
      </c>
      <c r="AK140" s="23"/>
      <c r="AL140" s="23">
        <f t="shared" si="46"/>
        <v>0</v>
      </c>
      <c r="AM140" s="24">
        <f t="shared" si="37"/>
        <v>0</v>
      </c>
      <c r="AN140" s="15">
        <f t="shared" si="37"/>
        <v>0</v>
      </c>
      <c r="AO140" s="23">
        <f t="shared" si="32"/>
        <v>50</v>
      </c>
      <c r="AP140" s="23">
        <f t="shared" si="33"/>
        <v>180</v>
      </c>
      <c r="AQ140" s="20"/>
    </row>
    <row r="141" spans="1:43" s="37" customFormat="1" ht="126" x14ac:dyDescent="0.35">
      <c r="A141" s="17">
        <v>51</v>
      </c>
      <c r="B141" s="18" t="s">
        <v>85</v>
      </c>
      <c r="C141" s="19" t="s">
        <v>80</v>
      </c>
      <c r="D141" s="20"/>
      <c r="E141" s="20"/>
      <c r="F141" s="21"/>
      <c r="G141" s="22"/>
      <c r="H141" s="23"/>
      <c r="I141" s="20"/>
      <c r="J141" s="23">
        <f t="shared" si="30"/>
        <v>0</v>
      </c>
      <c r="K141" s="100"/>
      <c r="L141" s="100">
        <f t="shared" si="34"/>
        <v>0</v>
      </c>
      <c r="M141" s="23"/>
      <c r="N141" s="23">
        <f t="shared" si="35"/>
        <v>0</v>
      </c>
      <c r="O141" s="23"/>
      <c r="P141" s="23">
        <f t="shared" si="36"/>
        <v>0</v>
      </c>
      <c r="Q141" s="23"/>
      <c r="R141" s="23">
        <f t="shared" si="39"/>
        <v>0</v>
      </c>
      <c r="S141" s="23"/>
      <c r="T141" s="23">
        <f t="shared" si="40"/>
        <v>0</v>
      </c>
      <c r="U141" s="23"/>
      <c r="V141" s="23">
        <f t="shared" si="47"/>
        <v>0</v>
      </c>
      <c r="W141" s="23"/>
      <c r="X141" s="23">
        <f t="shared" si="38"/>
        <v>0</v>
      </c>
      <c r="Y141" s="23"/>
      <c r="Z141" s="42">
        <f t="shared" si="48"/>
        <v>0</v>
      </c>
      <c r="AA141" s="23"/>
      <c r="AB141" s="23">
        <f t="shared" si="41"/>
        <v>0</v>
      </c>
      <c r="AC141" s="23"/>
      <c r="AD141" s="23">
        <f t="shared" si="42"/>
        <v>0</v>
      </c>
      <c r="AE141" s="23"/>
      <c r="AF141" s="23">
        <f t="shared" si="43"/>
        <v>0</v>
      </c>
      <c r="AG141" s="23"/>
      <c r="AH141" s="23">
        <f t="shared" si="44"/>
        <v>0</v>
      </c>
      <c r="AI141" s="23"/>
      <c r="AJ141" s="23">
        <f t="shared" si="45"/>
        <v>0</v>
      </c>
      <c r="AK141" s="23"/>
      <c r="AL141" s="23">
        <f t="shared" si="46"/>
        <v>0</v>
      </c>
      <c r="AM141" s="24">
        <f t="shared" si="37"/>
        <v>0</v>
      </c>
      <c r="AN141" s="15">
        <f t="shared" si="37"/>
        <v>0</v>
      </c>
      <c r="AO141" s="23">
        <f t="shared" si="32"/>
        <v>0</v>
      </c>
      <c r="AP141" s="23">
        <f t="shared" si="33"/>
        <v>0</v>
      </c>
      <c r="AQ141" s="20"/>
    </row>
    <row r="142" spans="1:43" s="37" customFormat="1" ht="21" x14ac:dyDescent="0.35">
      <c r="A142" s="19"/>
      <c r="B142" s="18"/>
      <c r="C142" s="19"/>
      <c r="D142" s="25">
        <v>0</v>
      </c>
      <c r="E142" s="25"/>
      <c r="F142" s="21"/>
      <c r="G142" s="22"/>
      <c r="H142" s="23"/>
      <c r="I142" s="25">
        <v>3.6</v>
      </c>
      <c r="J142" s="23">
        <f t="shared" si="30"/>
        <v>0</v>
      </c>
      <c r="K142" s="100"/>
      <c r="L142" s="100">
        <f t="shared" si="34"/>
        <v>0</v>
      </c>
      <c r="M142" s="23"/>
      <c r="N142" s="23">
        <f t="shared" si="35"/>
        <v>0</v>
      </c>
      <c r="O142" s="23"/>
      <c r="P142" s="23">
        <f t="shared" si="36"/>
        <v>0</v>
      </c>
      <c r="Q142" s="23"/>
      <c r="R142" s="23">
        <f t="shared" si="39"/>
        <v>0</v>
      </c>
      <c r="S142" s="23"/>
      <c r="T142" s="23">
        <f t="shared" si="40"/>
        <v>0</v>
      </c>
      <c r="U142" s="23"/>
      <c r="V142" s="23">
        <f t="shared" si="47"/>
        <v>0</v>
      </c>
      <c r="W142" s="23"/>
      <c r="X142" s="23">
        <f t="shared" si="38"/>
        <v>0</v>
      </c>
      <c r="Y142" s="23"/>
      <c r="Z142" s="42">
        <f t="shared" si="48"/>
        <v>0</v>
      </c>
      <c r="AA142" s="23"/>
      <c r="AB142" s="23">
        <f t="shared" si="41"/>
        <v>0</v>
      </c>
      <c r="AC142" s="23"/>
      <c r="AD142" s="23">
        <f t="shared" si="42"/>
        <v>0</v>
      </c>
      <c r="AE142" s="23"/>
      <c r="AF142" s="23">
        <f t="shared" si="43"/>
        <v>0</v>
      </c>
      <c r="AG142" s="23"/>
      <c r="AH142" s="23">
        <f t="shared" si="44"/>
        <v>0</v>
      </c>
      <c r="AI142" s="23"/>
      <c r="AJ142" s="23">
        <f t="shared" si="45"/>
        <v>0</v>
      </c>
      <c r="AK142" s="23"/>
      <c r="AL142" s="23">
        <f t="shared" si="46"/>
        <v>0</v>
      </c>
      <c r="AM142" s="24">
        <f t="shared" si="37"/>
        <v>0</v>
      </c>
      <c r="AN142" s="15">
        <f t="shared" si="37"/>
        <v>0</v>
      </c>
      <c r="AO142" s="23">
        <f t="shared" si="32"/>
        <v>0</v>
      </c>
      <c r="AP142" s="23">
        <f t="shared" si="33"/>
        <v>0</v>
      </c>
      <c r="AQ142" s="20"/>
    </row>
    <row r="143" spans="1:43" s="37" customFormat="1" ht="21" x14ac:dyDescent="0.35">
      <c r="A143" s="19"/>
      <c r="B143" s="18"/>
      <c r="C143" s="19"/>
      <c r="D143" s="25">
        <v>131</v>
      </c>
      <c r="E143" s="25"/>
      <c r="F143" s="21"/>
      <c r="G143" s="22"/>
      <c r="H143" s="23"/>
      <c r="I143" s="25">
        <v>3.6</v>
      </c>
      <c r="J143" s="23">
        <f t="shared" si="30"/>
        <v>131</v>
      </c>
      <c r="K143" s="100">
        <f>24+50</f>
        <v>74</v>
      </c>
      <c r="L143" s="100">
        <f t="shared" si="34"/>
        <v>266.40000000000003</v>
      </c>
      <c r="M143" s="23">
        <v>24</v>
      </c>
      <c r="N143" s="23">
        <f t="shared" si="35"/>
        <v>86.4</v>
      </c>
      <c r="O143" s="23">
        <f>2+2</f>
        <v>4</v>
      </c>
      <c r="P143" s="23">
        <f t="shared" si="36"/>
        <v>14.4</v>
      </c>
      <c r="Q143" s="23"/>
      <c r="R143" s="23">
        <f t="shared" si="39"/>
        <v>0</v>
      </c>
      <c r="S143" s="23"/>
      <c r="T143" s="23">
        <f t="shared" si="40"/>
        <v>0</v>
      </c>
      <c r="U143" s="23"/>
      <c r="V143" s="23">
        <f t="shared" si="47"/>
        <v>0</v>
      </c>
      <c r="W143" s="23"/>
      <c r="X143" s="23">
        <f t="shared" si="38"/>
        <v>0</v>
      </c>
      <c r="Y143" s="23"/>
      <c r="Z143" s="42">
        <f t="shared" si="48"/>
        <v>0</v>
      </c>
      <c r="AA143" s="23">
        <f>20</f>
        <v>20</v>
      </c>
      <c r="AB143" s="23">
        <f t="shared" si="41"/>
        <v>72</v>
      </c>
      <c r="AC143" s="23"/>
      <c r="AD143" s="23">
        <f t="shared" si="42"/>
        <v>0</v>
      </c>
      <c r="AE143" s="23"/>
      <c r="AF143" s="23">
        <f t="shared" si="43"/>
        <v>0</v>
      </c>
      <c r="AG143" s="23"/>
      <c r="AH143" s="23">
        <f t="shared" si="44"/>
        <v>0</v>
      </c>
      <c r="AI143" s="23"/>
      <c r="AJ143" s="23">
        <f t="shared" si="45"/>
        <v>0</v>
      </c>
      <c r="AK143" s="23"/>
      <c r="AL143" s="23">
        <f t="shared" si="46"/>
        <v>0</v>
      </c>
      <c r="AM143" s="24">
        <f t="shared" si="37"/>
        <v>122</v>
      </c>
      <c r="AN143" s="15">
        <f t="shared" si="37"/>
        <v>439.20000000000005</v>
      </c>
      <c r="AO143" s="23">
        <f t="shared" si="32"/>
        <v>9</v>
      </c>
      <c r="AP143" s="23">
        <f t="shared" si="33"/>
        <v>32.4</v>
      </c>
      <c r="AQ143" s="20"/>
    </row>
    <row r="144" spans="1:43" s="37" customFormat="1" ht="21" x14ac:dyDescent="0.35">
      <c r="A144" s="19"/>
      <c r="B144" s="18"/>
      <c r="C144" s="19"/>
      <c r="D144" s="25">
        <v>0</v>
      </c>
      <c r="E144" s="25" t="s">
        <v>304</v>
      </c>
      <c r="F144" s="21"/>
      <c r="G144" s="22">
        <v>243845</v>
      </c>
      <c r="H144" s="23">
        <v>50</v>
      </c>
      <c r="I144" s="25">
        <v>3.6</v>
      </c>
      <c r="J144" s="23">
        <f t="shared" si="30"/>
        <v>50</v>
      </c>
      <c r="K144" s="100"/>
      <c r="L144" s="100">
        <f t="shared" si="34"/>
        <v>0</v>
      </c>
      <c r="M144" s="23"/>
      <c r="N144" s="23">
        <f t="shared" si="35"/>
        <v>0</v>
      </c>
      <c r="O144" s="23"/>
      <c r="P144" s="23">
        <f t="shared" si="36"/>
        <v>0</v>
      </c>
      <c r="Q144" s="23"/>
      <c r="R144" s="23">
        <f t="shared" si="39"/>
        <v>0</v>
      </c>
      <c r="S144" s="23"/>
      <c r="T144" s="23">
        <f t="shared" si="40"/>
        <v>0</v>
      </c>
      <c r="U144" s="23"/>
      <c r="V144" s="23">
        <f t="shared" si="47"/>
        <v>0</v>
      </c>
      <c r="W144" s="23"/>
      <c r="X144" s="23">
        <f t="shared" si="38"/>
        <v>0</v>
      </c>
      <c r="Y144" s="23"/>
      <c r="Z144" s="42">
        <f t="shared" si="48"/>
        <v>0</v>
      </c>
      <c r="AA144" s="23"/>
      <c r="AB144" s="23">
        <f t="shared" si="41"/>
        <v>0</v>
      </c>
      <c r="AC144" s="23"/>
      <c r="AD144" s="23">
        <f t="shared" si="42"/>
        <v>0</v>
      </c>
      <c r="AE144" s="23"/>
      <c r="AF144" s="23">
        <f t="shared" si="43"/>
        <v>0</v>
      </c>
      <c r="AG144" s="23"/>
      <c r="AH144" s="23">
        <f t="shared" si="44"/>
        <v>0</v>
      </c>
      <c r="AI144" s="23"/>
      <c r="AJ144" s="23">
        <f t="shared" si="45"/>
        <v>0</v>
      </c>
      <c r="AK144" s="23"/>
      <c r="AL144" s="23">
        <f t="shared" si="46"/>
        <v>0</v>
      </c>
      <c r="AM144" s="24">
        <f t="shared" ref="AM144:AN159" si="49">K144+M144+O144+Q144+S144+U144+W144+Y144+AA144+AC144+AE144+AG144+AI144+AK144</f>
        <v>0</v>
      </c>
      <c r="AN144" s="15">
        <f t="shared" si="49"/>
        <v>0</v>
      </c>
      <c r="AO144" s="23">
        <f t="shared" ref="AO144:AO203" si="50">J144-AM144</f>
        <v>50</v>
      </c>
      <c r="AP144" s="23">
        <f t="shared" ref="AP144:AP203" si="51">I144*AO144</f>
        <v>180</v>
      </c>
      <c r="AQ144" s="20"/>
    </row>
    <row r="145" spans="1:43" s="37" customFormat="1" ht="63" x14ac:dyDescent="0.35">
      <c r="A145" s="17">
        <v>52</v>
      </c>
      <c r="B145" s="18" t="s">
        <v>86</v>
      </c>
      <c r="C145" s="19" t="s">
        <v>50</v>
      </c>
      <c r="D145" s="20"/>
      <c r="E145" s="20"/>
      <c r="F145" s="21"/>
      <c r="G145" s="22"/>
      <c r="H145" s="23"/>
      <c r="I145" s="20"/>
      <c r="J145" s="23">
        <f t="shared" ref="J145:J203" si="52">D145+H145</f>
        <v>0</v>
      </c>
      <c r="K145" s="100"/>
      <c r="L145" s="100">
        <f t="shared" si="34"/>
        <v>0</v>
      </c>
      <c r="M145" s="23"/>
      <c r="N145" s="23">
        <f t="shared" si="35"/>
        <v>0</v>
      </c>
      <c r="O145" s="23"/>
      <c r="P145" s="23">
        <f t="shared" si="36"/>
        <v>0</v>
      </c>
      <c r="Q145" s="23"/>
      <c r="R145" s="23">
        <f t="shared" si="39"/>
        <v>0</v>
      </c>
      <c r="S145" s="23"/>
      <c r="T145" s="23">
        <f t="shared" si="40"/>
        <v>0</v>
      </c>
      <c r="U145" s="23"/>
      <c r="V145" s="23">
        <f t="shared" si="47"/>
        <v>0</v>
      </c>
      <c r="W145" s="23"/>
      <c r="X145" s="23">
        <f t="shared" si="38"/>
        <v>0</v>
      </c>
      <c r="Y145" s="23"/>
      <c r="Z145" s="42">
        <f t="shared" si="48"/>
        <v>0</v>
      </c>
      <c r="AA145" s="23"/>
      <c r="AB145" s="23">
        <f t="shared" si="41"/>
        <v>0</v>
      </c>
      <c r="AC145" s="23"/>
      <c r="AD145" s="23">
        <f t="shared" si="42"/>
        <v>0</v>
      </c>
      <c r="AE145" s="23"/>
      <c r="AF145" s="23">
        <f t="shared" si="43"/>
        <v>0</v>
      </c>
      <c r="AG145" s="23"/>
      <c r="AH145" s="23">
        <f t="shared" si="44"/>
        <v>0</v>
      </c>
      <c r="AI145" s="23"/>
      <c r="AJ145" s="23">
        <f t="shared" si="45"/>
        <v>0</v>
      </c>
      <c r="AK145" s="23"/>
      <c r="AL145" s="23">
        <f t="shared" si="46"/>
        <v>0</v>
      </c>
      <c r="AM145" s="24">
        <f t="shared" si="49"/>
        <v>0</v>
      </c>
      <c r="AN145" s="15">
        <f t="shared" si="49"/>
        <v>0</v>
      </c>
      <c r="AO145" s="23">
        <f t="shared" si="50"/>
        <v>0</v>
      </c>
      <c r="AP145" s="23">
        <f t="shared" si="51"/>
        <v>0</v>
      </c>
      <c r="AQ145" s="20"/>
    </row>
    <row r="146" spans="1:43" s="37" customFormat="1" ht="21" x14ac:dyDescent="0.35">
      <c r="A146" s="19"/>
      <c r="B146" s="18"/>
      <c r="C146" s="19"/>
      <c r="D146" s="25">
        <v>120</v>
      </c>
      <c r="E146" s="25"/>
      <c r="F146" s="21"/>
      <c r="G146" s="22"/>
      <c r="H146" s="23"/>
      <c r="I146" s="25">
        <v>2.33</v>
      </c>
      <c r="J146" s="23">
        <f t="shared" si="52"/>
        <v>120</v>
      </c>
      <c r="K146" s="100">
        <f>36+3</f>
        <v>39</v>
      </c>
      <c r="L146" s="100">
        <f t="shared" si="34"/>
        <v>90.87</v>
      </c>
      <c r="M146" s="23">
        <v>12</v>
      </c>
      <c r="N146" s="23">
        <f t="shared" si="35"/>
        <v>27.96</v>
      </c>
      <c r="O146" s="23">
        <f>19+5+4+2+2+2</f>
        <v>34</v>
      </c>
      <c r="P146" s="23">
        <f t="shared" si="36"/>
        <v>79.22</v>
      </c>
      <c r="Q146" s="23"/>
      <c r="R146" s="23">
        <f t="shared" si="39"/>
        <v>0</v>
      </c>
      <c r="S146" s="23"/>
      <c r="T146" s="23">
        <f t="shared" si="40"/>
        <v>0</v>
      </c>
      <c r="U146" s="23"/>
      <c r="V146" s="23">
        <f t="shared" si="47"/>
        <v>0</v>
      </c>
      <c r="W146" s="23"/>
      <c r="X146" s="23">
        <f t="shared" si="38"/>
        <v>0</v>
      </c>
      <c r="Y146" s="23"/>
      <c r="Z146" s="42">
        <f t="shared" si="48"/>
        <v>0</v>
      </c>
      <c r="AA146" s="23"/>
      <c r="AB146" s="23">
        <f t="shared" si="41"/>
        <v>0</v>
      </c>
      <c r="AC146" s="23"/>
      <c r="AD146" s="23">
        <f t="shared" si="42"/>
        <v>0</v>
      </c>
      <c r="AE146" s="23"/>
      <c r="AF146" s="23">
        <f t="shared" si="43"/>
        <v>0</v>
      </c>
      <c r="AG146" s="23"/>
      <c r="AH146" s="23">
        <f t="shared" si="44"/>
        <v>0</v>
      </c>
      <c r="AI146" s="23"/>
      <c r="AJ146" s="23">
        <f t="shared" si="45"/>
        <v>0</v>
      </c>
      <c r="AK146" s="23"/>
      <c r="AL146" s="23">
        <f t="shared" si="46"/>
        <v>0</v>
      </c>
      <c r="AM146" s="24">
        <f t="shared" si="49"/>
        <v>85</v>
      </c>
      <c r="AN146" s="15">
        <f t="shared" si="49"/>
        <v>198.05</v>
      </c>
      <c r="AO146" s="23">
        <f t="shared" si="50"/>
        <v>35</v>
      </c>
      <c r="AP146" s="23">
        <f t="shared" si="51"/>
        <v>81.55</v>
      </c>
      <c r="AQ146" s="20"/>
    </row>
    <row r="147" spans="1:43" s="37" customFormat="1" ht="126" x14ac:dyDescent="0.35">
      <c r="A147" s="17">
        <v>54</v>
      </c>
      <c r="B147" s="18" t="s">
        <v>87</v>
      </c>
      <c r="C147" s="19" t="s">
        <v>52</v>
      </c>
      <c r="D147" s="20"/>
      <c r="E147" s="20"/>
      <c r="F147" s="21"/>
      <c r="G147" s="22"/>
      <c r="H147" s="23"/>
      <c r="I147" s="20"/>
      <c r="J147" s="23">
        <f t="shared" si="52"/>
        <v>0</v>
      </c>
      <c r="K147" s="100"/>
      <c r="L147" s="100">
        <f t="shared" si="34"/>
        <v>0</v>
      </c>
      <c r="M147" s="23"/>
      <c r="N147" s="23">
        <f t="shared" si="35"/>
        <v>0</v>
      </c>
      <c r="O147" s="23"/>
      <c r="P147" s="23">
        <f t="shared" si="36"/>
        <v>0</v>
      </c>
      <c r="Q147" s="23"/>
      <c r="R147" s="23">
        <f t="shared" si="39"/>
        <v>0</v>
      </c>
      <c r="S147" s="23"/>
      <c r="T147" s="23">
        <f t="shared" si="40"/>
        <v>0</v>
      </c>
      <c r="U147" s="23"/>
      <c r="V147" s="23">
        <f t="shared" si="47"/>
        <v>0</v>
      </c>
      <c r="W147" s="23"/>
      <c r="X147" s="23">
        <f t="shared" si="38"/>
        <v>0</v>
      </c>
      <c r="Y147" s="23"/>
      <c r="Z147" s="42">
        <f t="shared" si="48"/>
        <v>0</v>
      </c>
      <c r="AA147" s="23"/>
      <c r="AB147" s="23">
        <f t="shared" si="41"/>
        <v>0</v>
      </c>
      <c r="AC147" s="23"/>
      <c r="AD147" s="23">
        <f t="shared" si="42"/>
        <v>0</v>
      </c>
      <c r="AE147" s="23"/>
      <c r="AF147" s="23">
        <f t="shared" si="43"/>
        <v>0</v>
      </c>
      <c r="AG147" s="23"/>
      <c r="AH147" s="23">
        <f t="shared" si="44"/>
        <v>0</v>
      </c>
      <c r="AI147" s="23"/>
      <c r="AJ147" s="23">
        <f t="shared" si="45"/>
        <v>0</v>
      </c>
      <c r="AK147" s="23"/>
      <c r="AL147" s="23">
        <f t="shared" si="46"/>
        <v>0</v>
      </c>
      <c r="AM147" s="24">
        <f t="shared" si="49"/>
        <v>0</v>
      </c>
      <c r="AN147" s="15">
        <f t="shared" si="49"/>
        <v>0</v>
      </c>
      <c r="AO147" s="23">
        <f t="shared" si="50"/>
        <v>0</v>
      </c>
      <c r="AP147" s="23">
        <f t="shared" si="51"/>
        <v>0</v>
      </c>
      <c r="AQ147" s="20"/>
    </row>
    <row r="148" spans="1:43" s="37" customFormat="1" ht="21" x14ac:dyDescent="0.35">
      <c r="A148" s="19"/>
      <c r="B148" s="18"/>
      <c r="C148" s="19"/>
      <c r="D148" s="25">
        <v>5</v>
      </c>
      <c r="E148" s="25"/>
      <c r="F148" s="21"/>
      <c r="G148" s="22"/>
      <c r="H148" s="23"/>
      <c r="I148" s="25">
        <v>46</v>
      </c>
      <c r="J148" s="23">
        <f t="shared" si="52"/>
        <v>5</v>
      </c>
      <c r="K148" s="100"/>
      <c r="L148" s="100">
        <f t="shared" si="34"/>
        <v>0</v>
      </c>
      <c r="M148" s="23"/>
      <c r="N148" s="23">
        <f t="shared" si="35"/>
        <v>0</v>
      </c>
      <c r="O148" s="23"/>
      <c r="P148" s="23">
        <f t="shared" si="36"/>
        <v>0</v>
      </c>
      <c r="Q148" s="23"/>
      <c r="R148" s="23">
        <f t="shared" si="39"/>
        <v>0</v>
      </c>
      <c r="S148" s="23"/>
      <c r="T148" s="23">
        <f t="shared" si="40"/>
        <v>0</v>
      </c>
      <c r="U148" s="23"/>
      <c r="V148" s="23">
        <f t="shared" si="47"/>
        <v>0</v>
      </c>
      <c r="W148" s="23"/>
      <c r="X148" s="23">
        <f t="shared" si="38"/>
        <v>0</v>
      </c>
      <c r="Y148" s="23"/>
      <c r="Z148" s="42">
        <f t="shared" si="48"/>
        <v>0</v>
      </c>
      <c r="AA148" s="23"/>
      <c r="AB148" s="23">
        <f t="shared" si="41"/>
        <v>0</v>
      </c>
      <c r="AC148" s="23"/>
      <c r="AD148" s="23">
        <f t="shared" si="42"/>
        <v>0</v>
      </c>
      <c r="AE148" s="23"/>
      <c r="AF148" s="23">
        <f t="shared" si="43"/>
        <v>0</v>
      </c>
      <c r="AG148" s="23"/>
      <c r="AH148" s="23">
        <f t="shared" si="44"/>
        <v>0</v>
      </c>
      <c r="AI148" s="23"/>
      <c r="AJ148" s="23">
        <f t="shared" si="45"/>
        <v>0</v>
      </c>
      <c r="AK148" s="23"/>
      <c r="AL148" s="23">
        <f t="shared" si="46"/>
        <v>0</v>
      </c>
      <c r="AM148" s="24">
        <f t="shared" si="49"/>
        <v>0</v>
      </c>
      <c r="AN148" s="15">
        <f t="shared" si="49"/>
        <v>0</v>
      </c>
      <c r="AO148" s="23">
        <f t="shared" si="50"/>
        <v>5</v>
      </c>
      <c r="AP148" s="23">
        <f t="shared" si="51"/>
        <v>230</v>
      </c>
      <c r="AQ148" s="20"/>
    </row>
    <row r="149" spans="1:43" s="37" customFormat="1" ht="21" x14ac:dyDescent="0.35">
      <c r="A149" s="19"/>
      <c r="B149" s="18"/>
      <c r="C149" s="19"/>
      <c r="D149" s="25">
        <v>22</v>
      </c>
      <c r="E149" s="25"/>
      <c r="F149" s="21"/>
      <c r="G149" s="22"/>
      <c r="H149" s="23"/>
      <c r="I149" s="25">
        <v>46</v>
      </c>
      <c r="J149" s="23">
        <f t="shared" si="52"/>
        <v>22</v>
      </c>
      <c r="K149" s="100"/>
      <c r="L149" s="100">
        <f t="shared" si="34"/>
        <v>0</v>
      </c>
      <c r="M149" s="23"/>
      <c r="N149" s="23">
        <f t="shared" si="35"/>
        <v>0</v>
      </c>
      <c r="O149" s="23"/>
      <c r="P149" s="23">
        <f t="shared" si="36"/>
        <v>0</v>
      </c>
      <c r="Q149" s="23"/>
      <c r="R149" s="23">
        <f t="shared" si="39"/>
        <v>0</v>
      </c>
      <c r="S149" s="23"/>
      <c r="T149" s="23">
        <f t="shared" si="40"/>
        <v>0</v>
      </c>
      <c r="U149" s="23"/>
      <c r="V149" s="23">
        <f t="shared" si="47"/>
        <v>0</v>
      </c>
      <c r="W149" s="23"/>
      <c r="X149" s="23">
        <f t="shared" si="38"/>
        <v>0</v>
      </c>
      <c r="Y149" s="23"/>
      <c r="Z149" s="42">
        <f t="shared" si="48"/>
        <v>0</v>
      </c>
      <c r="AA149" s="23"/>
      <c r="AB149" s="23">
        <f t="shared" si="41"/>
        <v>0</v>
      </c>
      <c r="AC149" s="23"/>
      <c r="AD149" s="23">
        <f t="shared" si="42"/>
        <v>0</v>
      </c>
      <c r="AE149" s="23"/>
      <c r="AF149" s="23">
        <f t="shared" si="43"/>
        <v>0</v>
      </c>
      <c r="AG149" s="23"/>
      <c r="AH149" s="23">
        <f t="shared" si="44"/>
        <v>0</v>
      </c>
      <c r="AI149" s="23"/>
      <c r="AJ149" s="23">
        <f t="shared" si="45"/>
        <v>0</v>
      </c>
      <c r="AK149" s="23"/>
      <c r="AL149" s="23">
        <f t="shared" si="46"/>
        <v>0</v>
      </c>
      <c r="AM149" s="24">
        <f t="shared" si="49"/>
        <v>0</v>
      </c>
      <c r="AN149" s="15">
        <f t="shared" si="49"/>
        <v>0</v>
      </c>
      <c r="AO149" s="23">
        <f t="shared" si="50"/>
        <v>22</v>
      </c>
      <c r="AP149" s="23">
        <f t="shared" si="51"/>
        <v>1012</v>
      </c>
      <c r="AQ149" s="20"/>
    </row>
    <row r="150" spans="1:43" s="37" customFormat="1" ht="105" x14ac:dyDescent="0.35">
      <c r="A150" s="17">
        <v>55</v>
      </c>
      <c r="B150" s="18" t="s">
        <v>88</v>
      </c>
      <c r="C150" s="19" t="s">
        <v>52</v>
      </c>
      <c r="D150" s="20"/>
      <c r="E150" s="20"/>
      <c r="F150" s="21"/>
      <c r="G150" s="22"/>
      <c r="H150" s="23"/>
      <c r="I150" s="20"/>
      <c r="J150" s="23">
        <f t="shared" si="52"/>
        <v>0</v>
      </c>
      <c r="K150" s="100"/>
      <c r="L150" s="100">
        <f t="shared" si="34"/>
        <v>0</v>
      </c>
      <c r="M150" s="23"/>
      <c r="N150" s="23">
        <f t="shared" si="35"/>
        <v>0</v>
      </c>
      <c r="O150" s="23"/>
      <c r="P150" s="23">
        <f t="shared" si="36"/>
        <v>0</v>
      </c>
      <c r="Q150" s="23"/>
      <c r="R150" s="23">
        <f t="shared" si="39"/>
        <v>0</v>
      </c>
      <c r="S150" s="23"/>
      <c r="T150" s="23">
        <f t="shared" si="40"/>
        <v>0</v>
      </c>
      <c r="U150" s="23"/>
      <c r="V150" s="23">
        <f t="shared" si="47"/>
        <v>0</v>
      </c>
      <c r="W150" s="23"/>
      <c r="X150" s="23">
        <f t="shared" si="38"/>
        <v>0</v>
      </c>
      <c r="Y150" s="23"/>
      <c r="Z150" s="42">
        <f t="shared" si="48"/>
        <v>0</v>
      </c>
      <c r="AA150" s="23"/>
      <c r="AB150" s="23">
        <f t="shared" si="41"/>
        <v>0</v>
      </c>
      <c r="AC150" s="23"/>
      <c r="AD150" s="23">
        <f t="shared" si="42"/>
        <v>0</v>
      </c>
      <c r="AE150" s="23"/>
      <c r="AF150" s="23">
        <f t="shared" si="43"/>
        <v>0</v>
      </c>
      <c r="AG150" s="23"/>
      <c r="AH150" s="23">
        <f t="shared" si="44"/>
        <v>0</v>
      </c>
      <c r="AI150" s="23"/>
      <c r="AJ150" s="23">
        <f t="shared" si="45"/>
        <v>0</v>
      </c>
      <c r="AK150" s="23"/>
      <c r="AL150" s="23">
        <f t="shared" si="46"/>
        <v>0</v>
      </c>
      <c r="AM150" s="24">
        <f t="shared" si="49"/>
        <v>0</v>
      </c>
      <c r="AN150" s="15">
        <f t="shared" si="49"/>
        <v>0</v>
      </c>
      <c r="AO150" s="23">
        <f t="shared" si="50"/>
        <v>0</v>
      </c>
      <c r="AP150" s="23">
        <f t="shared" si="51"/>
        <v>0</v>
      </c>
      <c r="AQ150" s="20"/>
    </row>
    <row r="151" spans="1:43" s="37" customFormat="1" ht="21" x14ac:dyDescent="0.35">
      <c r="A151" s="19"/>
      <c r="B151" s="18"/>
      <c r="C151" s="19"/>
      <c r="D151" s="25">
        <v>10</v>
      </c>
      <c r="E151" s="25"/>
      <c r="F151" s="21"/>
      <c r="G151" s="22"/>
      <c r="H151" s="23"/>
      <c r="I151" s="25">
        <v>8</v>
      </c>
      <c r="J151" s="23">
        <f t="shared" si="52"/>
        <v>10</v>
      </c>
      <c r="K151" s="100"/>
      <c r="L151" s="100">
        <f t="shared" si="34"/>
        <v>0</v>
      </c>
      <c r="M151" s="23"/>
      <c r="N151" s="23">
        <f t="shared" si="35"/>
        <v>0</v>
      </c>
      <c r="O151" s="23">
        <f>2</f>
        <v>2</v>
      </c>
      <c r="P151" s="23">
        <f t="shared" si="36"/>
        <v>16</v>
      </c>
      <c r="Q151" s="23"/>
      <c r="R151" s="23">
        <f t="shared" si="39"/>
        <v>0</v>
      </c>
      <c r="S151" s="23"/>
      <c r="T151" s="23">
        <f t="shared" si="40"/>
        <v>0</v>
      </c>
      <c r="U151" s="23"/>
      <c r="V151" s="23">
        <f t="shared" si="47"/>
        <v>0</v>
      </c>
      <c r="W151" s="23"/>
      <c r="X151" s="23">
        <f t="shared" si="38"/>
        <v>0</v>
      </c>
      <c r="Y151" s="23"/>
      <c r="Z151" s="42">
        <f t="shared" si="48"/>
        <v>0</v>
      </c>
      <c r="AA151" s="23"/>
      <c r="AB151" s="23">
        <f t="shared" si="41"/>
        <v>0</v>
      </c>
      <c r="AC151" s="23"/>
      <c r="AD151" s="23">
        <f t="shared" si="42"/>
        <v>0</v>
      </c>
      <c r="AE151" s="23"/>
      <c r="AF151" s="23">
        <f t="shared" si="43"/>
        <v>0</v>
      </c>
      <c r="AG151" s="23"/>
      <c r="AH151" s="23">
        <f t="shared" si="44"/>
        <v>0</v>
      </c>
      <c r="AI151" s="23"/>
      <c r="AJ151" s="23">
        <f t="shared" si="45"/>
        <v>0</v>
      </c>
      <c r="AK151" s="23"/>
      <c r="AL151" s="23">
        <f t="shared" si="46"/>
        <v>0</v>
      </c>
      <c r="AM151" s="24">
        <f t="shared" si="49"/>
        <v>2</v>
      </c>
      <c r="AN151" s="15">
        <f t="shared" si="49"/>
        <v>16</v>
      </c>
      <c r="AO151" s="23">
        <f t="shared" si="50"/>
        <v>8</v>
      </c>
      <c r="AP151" s="23">
        <f t="shared" si="51"/>
        <v>64</v>
      </c>
      <c r="AQ151" s="20"/>
    </row>
    <row r="152" spans="1:43" s="37" customFormat="1" ht="105" x14ac:dyDescent="0.35">
      <c r="A152" s="17">
        <v>56</v>
      </c>
      <c r="B152" s="18" t="s">
        <v>89</v>
      </c>
      <c r="C152" s="19" t="s">
        <v>52</v>
      </c>
      <c r="D152" s="20"/>
      <c r="E152" s="20"/>
      <c r="F152" s="21"/>
      <c r="G152" s="22"/>
      <c r="H152" s="23"/>
      <c r="I152" s="20"/>
      <c r="J152" s="23">
        <f t="shared" si="52"/>
        <v>0</v>
      </c>
      <c r="K152" s="100"/>
      <c r="L152" s="100">
        <f t="shared" ref="L152:L198" si="53">I152*K152</f>
        <v>0</v>
      </c>
      <c r="M152" s="23"/>
      <c r="N152" s="23">
        <f t="shared" ref="N152:N203" si="54">I152*M152</f>
        <v>0</v>
      </c>
      <c r="O152" s="23"/>
      <c r="P152" s="23">
        <f t="shared" ref="P152:P203" si="55">I152*O152</f>
        <v>0</v>
      </c>
      <c r="Q152" s="23"/>
      <c r="R152" s="23">
        <f t="shared" si="39"/>
        <v>0</v>
      </c>
      <c r="S152" s="23"/>
      <c r="T152" s="23">
        <f t="shared" si="40"/>
        <v>0</v>
      </c>
      <c r="U152" s="23"/>
      <c r="V152" s="23">
        <f t="shared" si="47"/>
        <v>0</v>
      </c>
      <c r="W152" s="23"/>
      <c r="X152" s="23">
        <f t="shared" si="38"/>
        <v>0</v>
      </c>
      <c r="Y152" s="23"/>
      <c r="Z152" s="42">
        <f t="shared" si="48"/>
        <v>0</v>
      </c>
      <c r="AA152" s="23"/>
      <c r="AB152" s="23">
        <f t="shared" si="41"/>
        <v>0</v>
      </c>
      <c r="AC152" s="23"/>
      <c r="AD152" s="23">
        <f t="shared" si="42"/>
        <v>0</v>
      </c>
      <c r="AE152" s="23"/>
      <c r="AF152" s="23">
        <f t="shared" si="43"/>
        <v>0</v>
      </c>
      <c r="AG152" s="23"/>
      <c r="AH152" s="23">
        <f t="shared" si="44"/>
        <v>0</v>
      </c>
      <c r="AI152" s="23"/>
      <c r="AJ152" s="23">
        <f t="shared" si="45"/>
        <v>0</v>
      </c>
      <c r="AK152" s="23"/>
      <c r="AL152" s="23">
        <f t="shared" si="46"/>
        <v>0</v>
      </c>
      <c r="AM152" s="24">
        <f t="shared" si="49"/>
        <v>0</v>
      </c>
      <c r="AN152" s="15">
        <f t="shared" si="49"/>
        <v>0</v>
      </c>
      <c r="AO152" s="23">
        <f t="shared" si="50"/>
        <v>0</v>
      </c>
      <c r="AP152" s="23">
        <f t="shared" si="51"/>
        <v>0</v>
      </c>
      <c r="AQ152" s="20"/>
    </row>
    <row r="153" spans="1:43" s="37" customFormat="1" ht="21" x14ac:dyDescent="0.35">
      <c r="A153" s="19"/>
      <c r="B153" s="18"/>
      <c r="C153" s="19"/>
      <c r="D153" s="25">
        <v>0</v>
      </c>
      <c r="E153" s="25"/>
      <c r="F153" s="21"/>
      <c r="G153" s="22"/>
      <c r="H153" s="23"/>
      <c r="I153" s="25">
        <v>8</v>
      </c>
      <c r="J153" s="23">
        <f t="shared" si="52"/>
        <v>0</v>
      </c>
      <c r="K153" s="100"/>
      <c r="L153" s="100">
        <f t="shared" si="53"/>
        <v>0</v>
      </c>
      <c r="M153" s="23"/>
      <c r="N153" s="23">
        <f t="shared" si="54"/>
        <v>0</v>
      </c>
      <c r="O153" s="23"/>
      <c r="P153" s="23">
        <f t="shared" si="55"/>
        <v>0</v>
      </c>
      <c r="Q153" s="23"/>
      <c r="R153" s="23">
        <f t="shared" si="39"/>
        <v>0</v>
      </c>
      <c r="S153" s="23"/>
      <c r="T153" s="23">
        <f t="shared" si="40"/>
        <v>0</v>
      </c>
      <c r="U153" s="23"/>
      <c r="V153" s="23">
        <f t="shared" si="47"/>
        <v>0</v>
      </c>
      <c r="W153" s="23"/>
      <c r="X153" s="23">
        <f t="shared" si="38"/>
        <v>0</v>
      </c>
      <c r="Y153" s="23"/>
      <c r="Z153" s="42">
        <f t="shared" si="48"/>
        <v>0</v>
      </c>
      <c r="AA153" s="23"/>
      <c r="AB153" s="23">
        <f t="shared" si="41"/>
        <v>0</v>
      </c>
      <c r="AC153" s="23"/>
      <c r="AD153" s="23">
        <f t="shared" si="42"/>
        <v>0</v>
      </c>
      <c r="AE153" s="23"/>
      <c r="AF153" s="23">
        <f t="shared" si="43"/>
        <v>0</v>
      </c>
      <c r="AG153" s="23"/>
      <c r="AH153" s="23">
        <f t="shared" si="44"/>
        <v>0</v>
      </c>
      <c r="AI153" s="23"/>
      <c r="AJ153" s="23">
        <f t="shared" si="45"/>
        <v>0</v>
      </c>
      <c r="AK153" s="23"/>
      <c r="AL153" s="23">
        <f t="shared" si="46"/>
        <v>0</v>
      </c>
      <c r="AM153" s="24">
        <f t="shared" si="49"/>
        <v>0</v>
      </c>
      <c r="AN153" s="15">
        <f t="shared" si="49"/>
        <v>0</v>
      </c>
      <c r="AO153" s="23">
        <f t="shared" si="50"/>
        <v>0</v>
      </c>
      <c r="AP153" s="23">
        <f t="shared" si="51"/>
        <v>0</v>
      </c>
      <c r="AQ153" s="20"/>
    </row>
    <row r="154" spans="1:43" s="37" customFormat="1" ht="21" x14ac:dyDescent="0.35">
      <c r="A154" s="19"/>
      <c r="B154" s="18"/>
      <c r="C154" s="19"/>
      <c r="D154" s="25">
        <v>6</v>
      </c>
      <c r="E154" s="25"/>
      <c r="F154" s="21"/>
      <c r="G154" s="22"/>
      <c r="H154" s="23"/>
      <c r="I154" s="25">
        <v>10</v>
      </c>
      <c r="J154" s="23">
        <f t="shared" si="52"/>
        <v>6</v>
      </c>
      <c r="K154" s="100"/>
      <c r="L154" s="100">
        <f t="shared" si="53"/>
        <v>0</v>
      </c>
      <c r="M154" s="23"/>
      <c r="N154" s="23">
        <f t="shared" si="54"/>
        <v>0</v>
      </c>
      <c r="O154" s="23">
        <f>3</f>
        <v>3</v>
      </c>
      <c r="P154" s="23">
        <f t="shared" si="55"/>
        <v>30</v>
      </c>
      <c r="Q154" s="23"/>
      <c r="R154" s="23">
        <f t="shared" si="39"/>
        <v>0</v>
      </c>
      <c r="S154" s="23"/>
      <c r="T154" s="23">
        <f t="shared" si="40"/>
        <v>0</v>
      </c>
      <c r="U154" s="23"/>
      <c r="V154" s="23">
        <f t="shared" si="47"/>
        <v>0</v>
      </c>
      <c r="W154" s="23"/>
      <c r="X154" s="23">
        <f t="shared" si="38"/>
        <v>0</v>
      </c>
      <c r="Y154" s="23"/>
      <c r="Z154" s="42">
        <f t="shared" si="48"/>
        <v>0</v>
      </c>
      <c r="AA154" s="23"/>
      <c r="AB154" s="23">
        <f t="shared" si="41"/>
        <v>0</v>
      </c>
      <c r="AC154" s="23"/>
      <c r="AD154" s="23">
        <f t="shared" si="42"/>
        <v>0</v>
      </c>
      <c r="AE154" s="23"/>
      <c r="AF154" s="23">
        <f t="shared" si="43"/>
        <v>0</v>
      </c>
      <c r="AG154" s="23"/>
      <c r="AH154" s="23">
        <f t="shared" si="44"/>
        <v>0</v>
      </c>
      <c r="AI154" s="23"/>
      <c r="AJ154" s="23">
        <f t="shared" si="45"/>
        <v>0</v>
      </c>
      <c r="AK154" s="23"/>
      <c r="AL154" s="23">
        <f t="shared" si="46"/>
        <v>0</v>
      </c>
      <c r="AM154" s="24">
        <f t="shared" si="49"/>
        <v>3</v>
      </c>
      <c r="AN154" s="15">
        <f t="shared" si="49"/>
        <v>30</v>
      </c>
      <c r="AO154" s="23">
        <f t="shared" si="50"/>
        <v>3</v>
      </c>
      <c r="AP154" s="23">
        <f t="shared" si="51"/>
        <v>30</v>
      </c>
      <c r="AQ154" s="20"/>
    </row>
    <row r="155" spans="1:43" s="37" customFormat="1" ht="126" x14ac:dyDescent="0.35">
      <c r="A155" s="17">
        <v>57</v>
      </c>
      <c r="B155" s="18" t="s">
        <v>90</v>
      </c>
      <c r="C155" s="19" t="s">
        <v>52</v>
      </c>
      <c r="D155" s="20"/>
      <c r="E155" s="20"/>
      <c r="F155" s="21"/>
      <c r="G155" s="22"/>
      <c r="H155" s="23"/>
      <c r="I155" s="20"/>
      <c r="J155" s="23">
        <f t="shared" si="52"/>
        <v>0</v>
      </c>
      <c r="K155" s="100"/>
      <c r="L155" s="100">
        <f t="shared" si="53"/>
        <v>0</v>
      </c>
      <c r="M155" s="23"/>
      <c r="N155" s="23">
        <f t="shared" si="54"/>
        <v>0</v>
      </c>
      <c r="O155" s="23"/>
      <c r="P155" s="23">
        <f t="shared" si="55"/>
        <v>0</v>
      </c>
      <c r="Q155" s="23"/>
      <c r="R155" s="23">
        <f t="shared" si="39"/>
        <v>0</v>
      </c>
      <c r="S155" s="23"/>
      <c r="T155" s="23">
        <f t="shared" si="40"/>
        <v>0</v>
      </c>
      <c r="U155" s="23"/>
      <c r="V155" s="23">
        <f t="shared" si="47"/>
        <v>0</v>
      </c>
      <c r="W155" s="23"/>
      <c r="X155" s="23">
        <f t="shared" si="38"/>
        <v>0</v>
      </c>
      <c r="Y155" s="23"/>
      <c r="Z155" s="42">
        <f t="shared" si="48"/>
        <v>0</v>
      </c>
      <c r="AA155" s="23"/>
      <c r="AB155" s="23">
        <f t="shared" si="41"/>
        <v>0</v>
      </c>
      <c r="AC155" s="23"/>
      <c r="AD155" s="23">
        <f t="shared" si="42"/>
        <v>0</v>
      </c>
      <c r="AE155" s="23"/>
      <c r="AF155" s="23">
        <f t="shared" si="43"/>
        <v>0</v>
      </c>
      <c r="AG155" s="23"/>
      <c r="AH155" s="23">
        <f t="shared" si="44"/>
        <v>0</v>
      </c>
      <c r="AI155" s="23"/>
      <c r="AJ155" s="23">
        <f t="shared" si="45"/>
        <v>0</v>
      </c>
      <c r="AK155" s="23"/>
      <c r="AL155" s="23">
        <f t="shared" si="46"/>
        <v>0</v>
      </c>
      <c r="AM155" s="24">
        <f t="shared" si="49"/>
        <v>0</v>
      </c>
      <c r="AN155" s="15">
        <f t="shared" si="49"/>
        <v>0</v>
      </c>
      <c r="AO155" s="23">
        <f t="shared" si="50"/>
        <v>0</v>
      </c>
      <c r="AP155" s="23">
        <f t="shared" si="51"/>
        <v>0</v>
      </c>
      <c r="AQ155" s="20"/>
    </row>
    <row r="156" spans="1:43" s="37" customFormat="1" ht="21" x14ac:dyDescent="0.35">
      <c r="A156" s="19"/>
      <c r="B156" s="18"/>
      <c r="C156" s="19"/>
      <c r="D156" s="25">
        <v>4</v>
      </c>
      <c r="E156" s="25"/>
      <c r="F156" s="21"/>
      <c r="G156" s="22"/>
      <c r="H156" s="23"/>
      <c r="I156" s="25">
        <v>46</v>
      </c>
      <c r="J156" s="23">
        <f t="shared" si="52"/>
        <v>4</v>
      </c>
      <c r="K156" s="100"/>
      <c r="L156" s="100">
        <f t="shared" si="53"/>
        <v>0</v>
      </c>
      <c r="M156" s="23"/>
      <c r="N156" s="23">
        <f t="shared" si="54"/>
        <v>0</v>
      </c>
      <c r="O156" s="23"/>
      <c r="P156" s="23">
        <f t="shared" si="55"/>
        <v>0</v>
      </c>
      <c r="Q156" s="23"/>
      <c r="R156" s="23">
        <f t="shared" si="39"/>
        <v>0</v>
      </c>
      <c r="S156" s="23"/>
      <c r="T156" s="23">
        <f t="shared" si="40"/>
        <v>0</v>
      </c>
      <c r="U156" s="23"/>
      <c r="V156" s="23">
        <f t="shared" si="47"/>
        <v>0</v>
      </c>
      <c r="W156" s="23"/>
      <c r="X156" s="23">
        <f t="shared" si="38"/>
        <v>0</v>
      </c>
      <c r="Y156" s="23"/>
      <c r="Z156" s="42">
        <f t="shared" si="48"/>
        <v>0</v>
      </c>
      <c r="AA156" s="23"/>
      <c r="AB156" s="23">
        <f t="shared" si="41"/>
        <v>0</v>
      </c>
      <c r="AC156" s="23"/>
      <c r="AD156" s="23">
        <f t="shared" si="42"/>
        <v>0</v>
      </c>
      <c r="AE156" s="23"/>
      <c r="AF156" s="23">
        <f t="shared" si="43"/>
        <v>0</v>
      </c>
      <c r="AG156" s="23"/>
      <c r="AH156" s="23">
        <f t="shared" si="44"/>
        <v>0</v>
      </c>
      <c r="AI156" s="23"/>
      <c r="AJ156" s="23">
        <f t="shared" si="45"/>
        <v>0</v>
      </c>
      <c r="AK156" s="23"/>
      <c r="AL156" s="23">
        <f t="shared" si="46"/>
        <v>0</v>
      </c>
      <c r="AM156" s="24">
        <f t="shared" si="49"/>
        <v>0</v>
      </c>
      <c r="AN156" s="15">
        <f t="shared" si="49"/>
        <v>0</v>
      </c>
      <c r="AO156" s="23">
        <f t="shared" si="50"/>
        <v>4</v>
      </c>
      <c r="AP156" s="23">
        <f t="shared" si="51"/>
        <v>184</v>
      </c>
      <c r="AQ156" s="20"/>
    </row>
    <row r="157" spans="1:43" s="37" customFormat="1" ht="21" x14ac:dyDescent="0.35">
      <c r="A157" s="19"/>
      <c r="B157" s="18"/>
      <c r="C157" s="19"/>
      <c r="D157" s="25">
        <v>24</v>
      </c>
      <c r="E157" s="25"/>
      <c r="F157" s="21"/>
      <c r="G157" s="22"/>
      <c r="H157" s="23"/>
      <c r="I157" s="25">
        <v>46</v>
      </c>
      <c r="J157" s="23">
        <f t="shared" si="52"/>
        <v>24</v>
      </c>
      <c r="K157" s="100"/>
      <c r="L157" s="100">
        <f t="shared" si="53"/>
        <v>0</v>
      </c>
      <c r="M157" s="23"/>
      <c r="N157" s="23">
        <f t="shared" si="54"/>
        <v>0</v>
      </c>
      <c r="O157" s="23"/>
      <c r="P157" s="23">
        <f t="shared" si="55"/>
        <v>0</v>
      </c>
      <c r="Q157" s="23"/>
      <c r="R157" s="23">
        <f t="shared" si="39"/>
        <v>0</v>
      </c>
      <c r="S157" s="23"/>
      <c r="T157" s="23">
        <f t="shared" si="40"/>
        <v>0</v>
      </c>
      <c r="U157" s="23"/>
      <c r="V157" s="23">
        <f t="shared" si="47"/>
        <v>0</v>
      </c>
      <c r="W157" s="23"/>
      <c r="X157" s="23">
        <f t="shared" si="38"/>
        <v>0</v>
      </c>
      <c r="Y157" s="23"/>
      <c r="Z157" s="42">
        <f t="shared" si="48"/>
        <v>0</v>
      </c>
      <c r="AA157" s="23"/>
      <c r="AB157" s="23">
        <f t="shared" si="41"/>
        <v>0</v>
      </c>
      <c r="AC157" s="23"/>
      <c r="AD157" s="23">
        <f t="shared" si="42"/>
        <v>0</v>
      </c>
      <c r="AE157" s="23"/>
      <c r="AF157" s="23">
        <f t="shared" si="43"/>
        <v>0</v>
      </c>
      <c r="AG157" s="23"/>
      <c r="AH157" s="23">
        <f t="shared" si="44"/>
        <v>0</v>
      </c>
      <c r="AI157" s="23"/>
      <c r="AJ157" s="23">
        <f t="shared" si="45"/>
        <v>0</v>
      </c>
      <c r="AK157" s="23"/>
      <c r="AL157" s="23">
        <f t="shared" si="46"/>
        <v>0</v>
      </c>
      <c r="AM157" s="24">
        <f t="shared" si="49"/>
        <v>0</v>
      </c>
      <c r="AN157" s="15">
        <f t="shared" si="49"/>
        <v>0</v>
      </c>
      <c r="AO157" s="23">
        <f t="shared" si="50"/>
        <v>24</v>
      </c>
      <c r="AP157" s="23">
        <f t="shared" si="51"/>
        <v>1104</v>
      </c>
      <c r="AQ157" s="20"/>
    </row>
    <row r="158" spans="1:43" s="37" customFormat="1" ht="63" x14ac:dyDescent="0.35">
      <c r="A158" s="17">
        <v>59</v>
      </c>
      <c r="B158" s="18" t="s">
        <v>91</v>
      </c>
      <c r="C158" s="19" t="s">
        <v>40</v>
      </c>
      <c r="D158" s="20"/>
      <c r="E158" s="20"/>
      <c r="F158" s="21"/>
      <c r="G158" s="22"/>
      <c r="H158" s="23"/>
      <c r="I158" s="20"/>
      <c r="J158" s="23">
        <f t="shared" si="52"/>
        <v>0</v>
      </c>
      <c r="K158" s="100"/>
      <c r="L158" s="100">
        <f t="shared" si="53"/>
        <v>0</v>
      </c>
      <c r="M158" s="23"/>
      <c r="N158" s="23">
        <f t="shared" si="54"/>
        <v>0</v>
      </c>
      <c r="O158" s="23"/>
      <c r="P158" s="23">
        <f t="shared" si="55"/>
        <v>0</v>
      </c>
      <c r="Q158" s="23"/>
      <c r="R158" s="23">
        <f t="shared" si="39"/>
        <v>0</v>
      </c>
      <c r="S158" s="23"/>
      <c r="T158" s="23">
        <f t="shared" si="40"/>
        <v>0</v>
      </c>
      <c r="U158" s="23"/>
      <c r="V158" s="23">
        <f t="shared" si="47"/>
        <v>0</v>
      </c>
      <c r="W158" s="23"/>
      <c r="X158" s="23">
        <f t="shared" si="38"/>
        <v>0</v>
      </c>
      <c r="Y158" s="23"/>
      <c r="Z158" s="42">
        <f t="shared" si="48"/>
        <v>0</v>
      </c>
      <c r="AA158" s="23"/>
      <c r="AB158" s="23">
        <f t="shared" si="41"/>
        <v>0</v>
      </c>
      <c r="AC158" s="23"/>
      <c r="AD158" s="23">
        <f t="shared" si="42"/>
        <v>0</v>
      </c>
      <c r="AE158" s="23"/>
      <c r="AF158" s="23">
        <f t="shared" si="43"/>
        <v>0</v>
      </c>
      <c r="AG158" s="23"/>
      <c r="AH158" s="23">
        <f t="shared" si="44"/>
        <v>0</v>
      </c>
      <c r="AI158" s="23"/>
      <c r="AJ158" s="23">
        <f t="shared" si="45"/>
        <v>0</v>
      </c>
      <c r="AK158" s="23"/>
      <c r="AL158" s="23">
        <f t="shared" si="46"/>
        <v>0</v>
      </c>
      <c r="AM158" s="24">
        <f t="shared" si="49"/>
        <v>0</v>
      </c>
      <c r="AN158" s="15">
        <f t="shared" si="49"/>
        <v>0</v>
      </c>
      <c r="AO158" s="23">
        <f t="shared" si="50"/>
        <v>0</v>
      </c>
      <c r="AP158" s="23">
        <f t="shared" si="51"/>
        <v>0</v>
      </c>
      <c r="AQ158" s="20"/>
    </row>
    <row r="159" spans="1:43" s="37" customFormat="1" ht="21" x14ac:dyDescent="0.35">
      <c r="A159" s="19"/>
      <c r="B159" s="18"/>
      <c r="C159" s="19"/>
      <c r="D159" s="25">
        <v>2</v>
      </c>
      <c r="E159" s="25"/>
      <c r="F159" s="21"/>
      <c r="G159" s="22"/>
      <c r="H159" s="23"/>
      <c r="I159" s="25">
        <v>55</v>
      </c>
      <c r="J159" s="23">
        <f t="shared" si="52"/>
        <v>2</v>
      </c>
      <c r="K159" s="100"/>
      <c r="L159" s="100">
        <f t="shared" si="53"/>
        <v>0</v>
      </c>
      <c r="M159" s="23"/>
      <c r="N159" s="23">
        <f t="shared" si="54"/>
        <v>0</v>
      </c>
      <c r="O159" s="23"/>
      <c r="P159" s="23">
        <f t="shared" si="55"/>
        <v>0</v>
      </c>
      <c r="Q159" s="23"/>
      <c r="R159" s="23">
        <f t="shared" si="39"/>
        <v>0</v>
      </c>
      <c r="S159" s="23"/>
      <c r="T159" s="23">
        <f t="shared" si="40"/>
        <v>0</v>
      </c>
      <c r="U159" s="23"/>
      <c r="V159" s="23">
        <f t="shared" si="47"/>
        <v>0</v>
      </c>
      <c r="W159" s="23"/>
      <c r="X159" s="23">
        <f t="shared" si="38"/>
        <v>0</v>
      </c>
      <c r="Y159" s="23"/>
      <c r="Z159" s="42">
        <f t="shared" si="48"/>
        <v>0</v>
      </c>
      <c r="AA159" s="23"/>
      <c r="AB159" s="23">
        <f t="shared" si="41"/>
        <v>0</v>
      </c>
      <c r="AC159" s="23"/>
      <c r="AD159" s="23">
        <f t="shared" si="42"/>
        <v>0</v>
      </c>
      <c r="AE159" s="23"/>
      <c r="AF159" s="23">
        <f t="shared" si="43"/>
        <v>0</v>
      </c>
      <c r="AG159" s="23"/>
      <c r="AH159" s="23">
        <f t="shared" si="44"/>
        <v>0</v>
      </c>
      <c r="AI159" s="23"/>
      <c r="AJ159" s="23">
        <f t="shared" si="45"/>
        <v>0</v>
      </c>
      <c r="AK159" s="23"/>
      <c r="AL159" s="23">
        <f t="shared" si="46"/>
        <v>0</v>
      </c>
      <c r="AM159" s="24">
        <f t="shared" si="49"/>
        <v>0</v>
      </c>
      <c r="AN159" s="15">
        <f t="shared" si="49"/>
        <v>0</v>
      </c>
      <c r="AO159" s="23">
        <f t="shared" si="50"/>
        <v>2</v>
      </c>
      <c r="AP159" s="23">
        <f t="shared" si="51"/>
        <v>110</v>
      </c>
      <c r="AQ159" s="20"/>
    </row>
    <row r="160" spans="1:43" s="37" customFormat="1" ht="126" x14ac:dyDescent="0.35">
      <c r="A160" s="17">
        <v>60</v>
      </c>
      <c r="B160" s="18" t="s">
        <v>92</v>
      </c>
      <c r="C160" s="19" t="s">
        <v>93</v>
      </c>
      <c r="D160" s="20"/>
      <c r="E160" s="20"/>
      <c r="F160" s="21"/>
      <c r="G160" s="22"/>
      <c r="H160" s="23"/>
      <c r="I160" s="20"/>
      <c r="J160" s="23">
        <f t="shared" si="52"/>
        <v>0</v>
      </c>
      <c r="K160" s="100"/>
      <c r="L160" s="100">
        <f t="shared" si="53"/>
        <v>0</v>
      </c>
      <c r="M160" s="23"/>
      <c r="N160" s="23">
        <f t="shared" si="54"/>
        <v>0</v>
      </c>
      <c r="O160" s="23"/>
      <c r="P160" s="23">
        <f t="shared" si="55"/>
        <v>0</v>
      </c>
      <c r="Q160" s="23"/>
      <c r="R160" s="23">
        <f t="shared" si="39"/>
        <v>0</v>
      </c>
      <c r="S160" s="23"/>
      <c r="T160" s="23">
        <f t="shared" si="40"/>
        <v>0</v>
      </c>
      <c r="U160" s="23"/>
      <c r="V160" s="23">
        <f t="shared" si="47"/>
        <v>0</v>
      </c>
      <c r="W160" s="23"/>
      <c r="X160" s="23">
        <f t="shared" si="38"/>
        <v>0</v>
      </c>
      <c r="Y160" s="23"/>
      <c r="Z160" s="42">
        <f t="shared" si="48"/>
        <v>0</v>
      </c>
      <c r="AA160" s="23"/>
      <c r="AB160" s="23">
        <f t="shared" si="41"/>
        <v>0</v>
      </c>
      <c r="AC160" s="23"/>
      <c r="AD160" s="23">
        <f t="shared" si="42"/>
        <v>0</v>
      </c>
      <c r="AE160" s="23"/>
      <c r="AF160" s="23">
        <f t="shared" si="43"/>
        <v>0</v>
      </c>
      <c r="AG160" s="23"/>
      <c r="AH160" s="23">
        <f t="shared" si="44"/>
        <v>0</v>
      </c>
      <c r="AI160" s="23"/>
      <c r="AJ160" s="23">
        <f t="shared" si="45"/>
        <v>0</v>
      </c>
      <c r="AK160" s="23"/>
      <c r="AL160" s="23">
        <f t="shared" si="46"/>
        <v>0</v>
      </c>
      <c r="AM160" s="24">
        <f t="shared" ref="AM160:AN191" si="56">K160+M160+O160+Q160+S160+U160+W160+Y160+AA160+AC160+AE160+AG160+AI160+AK160</f>
        <v>0</v>
      </c>
      <c r="AN160" s="15">
        <f t="shared" si="56"/>
        <v>0</v>
      </c>
      <c r="AO160" s="23">
        <f t="shared" si="50"/>
        <v>0</v>
      </c>
      <c r="AP160" s="23">
        <f t="shared" si="51"/>
        <v>0</v>
      </c>
      <c r="AQ160" s="20"/>
    </row>
    <row r="161" spans="1:43" s="37" customFormat="1" ht="21" x14ac:dyDescent="0.35">
      <c r="A161" s="19"/>
      <c r="B161" s="18"/>
      <c r="C161" s="19"/>
      <c r="D161" s="25">
        <v>4</v>
      </c>
      <c r="E161" s="25"/>
      <c r="F161" s="21"/>
      <c r="G161" s="22"/>
      <c r="H161" s="23"/>
      <c r="I161" s="25">
        <v>58</v>
      </c>
      <c r="J161" s="23">
        <f t="shared" si="52"/>
        <v>4</v>
      </c>
      <c r="K161" s="100"/>
      <c r="L161" s="100">
        <f t="shared" si="53"/>
        <v>0</v>
      </c>
      <c r="M161" s="23"/>
      <c r="N161" s="23">
        <f t="shared" si="54"/>
        <v>0</v>
      </c>
      <c r="O161" s="23"/>
      <c r="P161" s="23">
        <f t="shared" si="55"/>
        <v>0</v>
      </c>
      <c r="Q161" s="23"/>
      <c r="R161" s="23">
        <f t="shared" si="39"/>
        <v>0</v>
      </c>
      <c r="S161" s="23"/>
      <c r="T161" s="23">
        <f t="shared" si="40"/>
        <v>0</v>
      </c>
      <c r="U161" s="23"/>
      <c r="V161" s="23">
        <f t="shared" si="47"/>
        <v>0</v>
      </c>
      <c r="W161" s="23"/>
      <c r="X161" s="23">
        <f t="shared" si="38"/>
        <v>0</v>
      </c>
      <c r="Y161" s="23"/>
      <c r="Z161" s="42">
        <f t="shared" si="48"/>
        <v>0</v>
      </c>
      <c r="AA161" s="23"/>
      <c r="AB161" s="23">
        <f t="shared" si="41"/>
        <v>0</v>
      </c>
      <c r="AC161" s="23"/>
      <c r="AD161" s="23">
        <f t="shared" si="42"/>
        <v>0</v>
      </c>
      <c r="AE161" s="23"/>
      <c r="AF161" s="23">
        <f t="shared" si="43"/>
        <v>0</v>
      </c>
      <c r="AG161" s="23"/>
      <c r="AH161" s="23">
        <f t="shared" si="44"/>
        <v>0</v>
      </c>
      <c r="AI161" s="23"/>
      <c r="AJ161" s="23">
        <f t="shared" si="45"/>
        <v>0</v>
      </c>
      <c r="AK161" s="23"/>
      <c r="AL161" s="23">
        <f t="shared" si="46"/>
        <v>0</v>
      </c>
      <c r="AM161" s="24">
        <f t="shared" si="56"/>
        <v>0</v>
      </c>
      <c r="AN161" s="15">
        <f t="shared" si="56"/>
        <v>0</v>
      </c>
      <c r="AO161" s="23">
        <f t="shared" si="50"/>
        <v>4</v>
      </c>
      <c r="AP161" s="23">
        <f t="shared" si="51"/>
        <v>232</v>
      </c>
      <c r="AQ161" s="20"/>
    </row>
    <row r="162" spans="1:43" s="37" customFormat="1" ht="21" x14ac:dyDescent="0.35">
      <c r="A162" s="19"/>
      <c r="B162" s="18"/>
      <c r="C162" s="19"/>
      <c r="D162" s="25">
        <v>50</v>
      </c>
      <c r="E162" s="25"/>
      <c r="F162" s="21"/>
      <c r="G162" s="22"/>
      <c r="H162" s="23"/>
      <c r="I162" s="25">
        <v>58</v>
      </c>
      <c r="J162" s="23">
        <f t="shared" si="52"/>
        <v>50</v>
      </c>
      <c r="K162" s="100"/>
      <c r="L162" s="100">
        <f t="shared" si="53"/>
        <v>0</v>
      </c>
      <c r="M162" s="23"/>
      <c r="N162" s="23">
        <f t="shared" si="54"/>
        <v>0</v>
      </c>
      <c r="O162" s="23"/>
      <c r="P162" s="23">
        <f t="shared" si="55"/>
        <v>0</v>
      </c>
      <c r="Q162" s="23"/>
      <c r="R162" s="23">
        <f t="shared" si="39"/>
        <v>0</v>
      </c>
      <c r="S162" s="23"/>
      <c r="T162" s="23">
        <f t="shared" si="40"/>
        <v>0</v>
      </c>
      <c r="U162" s="23"/>
      <c r="V162" s="23">
        <f t="shared" si="47"/>
        <v>0</v>
      </c>
      <c r="W162" s="23"/>
      <c r="X162" s="23">
        <f t="shared" si="38"/>
        <v>0</v>
      </c>
      <c r="Y162" s="23"/>
      <c r="Z162" s="42">
        <f t="shared" si="48"/>
        <v>0</v>
      </c>
      <c r="AA162" s="23"/>
      <c r="AB162" s="23">
        <f t="shared" si="41"/>
        <v>0</v>
      </c>
      <c r="AC162" s="23"/>
      <c r="AD162" s="23">
        <f t="shared" si="42"/>
        <v>0</v>
      </c>
      <c r="AE162" s="23"/>
      <c r="AF162" s="23">
        <f t="shared" si="43"/>
        <v>0</v>
      </c>
      <c r="AG162" s="23"/>
      <c r="AH162" s="23">
        <f t="shared" si="44"/>
        <v>0</v>
      </c>
      <c r="AI162" s="23"/>
      <c r="AJ162" s="23">
        <f t="shared" si="45"/>
        <v>0</v>
      </c>
      <c r="AK162" s="23"/>
      <c r="AL162" s="23">
        <f t="shared" si="46"/>
        <v>0</v>
      </c>
      <c r="AM162" s="24">
        <f t="shared" si="56"/>
        <v>0</v>
      </c>
      <c r="AN162" s="15">
        <f t="shared" si="56"/>
        <v>0</v>
      </c>
      <c r="AO162" s="23">
        <f t="shared" si="50"/>
        <v>50</v>
      </c>
      <c r="AP162" s="23">
        <f t="shared" si="51"/>
        <v>2900</v>
      </c>
      <c r="AQ162" s="20"/>
    </row>
    <row r="163" spans="1:43" s="37" customFormat="1" ht="21" x14ac:dyDescent="0.35">
      <c r="A163" s="17">
        <v>61</v>
      </c>
      <c r="B163" s="18" t="s">
        <v>94</v>
      </c>
      <c r="C163" s="19" t="s">
        <v>93</v>
      </c>
      <c r="D163" s="20"/>
      <c r="E163" s="20"/>
      <c r="F163" s="21"/>
      <c r="G163" s="22"/>
      <c r="H163" s="23"/>
      <c r="I163" s="20"/>
      <c r="J163" s="23">
        <f t="shared" si="52"/>
        <v>0</v>
      </c>
      <c r="K163" s="100"/>
      <c r="L163" s="100">
        <f t="shared" si="53"/>
        <v>0</v>
      </c>
      <c r="M163" s="23"/>
      <c r="N163" s="23">
        <f t="shared" si="54"/>
        <v>0</v>
      </c>
      <c r="O163" s="23"/>
      <c r="P163" s="23">
        <f t="shared" si="55"/>
        <v>0</v>
      </c>
      <c r="Q163" s="23"/>
      <c r="R163" s="23">
        <f t="shared" si="39"/>
        <v>0</v>
      </c>
      <c r="S163" s="23"/>
      <c r="T163" s="23">
        <f t="shared" si="40"/>
        <v>0</v>
      </c>
      <c r="U163" s="23"/>
      <c r="V163" s="23">
        <f t="shared" si="47"/>
        <v>0</v>
      </c>
      <c r="W163" s="23"/>
      <c r="X163" s="23">
        <f t="shared" si="38"/>
        <v>0</v>
      </c>
      <c r="Y163" s="23"/>
      <c r="Z163" s="42">
        <f t="shared" si="48"/>
        <v>0</v>
      </c>
      <c r="AA163" s="23"/>
      <c r="AB163" s="23">
        <f t="shared" si="41"/>
        <v>0</v>
      </c>
      <c r="AC163" s="23"/>
      <c r="AD163" s="23">
        <f t="shared" si="42"/>
        <v>0</v>
      </c>
      <c r="AE163" s="23"/>
      <c r="AF163" s="23">
        <f t="shared" si="43"/>
        <v>0</v>
      </c>
      <c r="AG163" s="23"/>
      <c r="AH163" s="23">
        <f t="shared" si="44"/>
        <v>0</v>
      </c>
      <c r="AI163" s="23"/>
      <c r="AJ163" s="23">
        <f t="shared" si="45"/>
        <v>0</v>
      </c>
      <c r="AK163" s="23"/>
      <c r="AL163" s="23">
        <f t="shared" si="46"/>
        <v>0</v>
      </c>
      <c r="AM163" s="24">
        <f t="shared" si="56"/>
        <v>0</v>
      </c>
      <c r="AN163" s="15">
        <f t="shared" si="56"/>
        <v>0</v>
      </c>
      <c r="AO163" s="23">
        <f t="shared" si="50"/>
        <v>0</v>
      </c>
      <c r="AP163" s="23">
        <f t="shared" si="51"/>
        <v>0</v>
      </c>
      <c r="AQ163" s="20"/>
    </row>
    <row r="164" spans="1:43" s="37" customFormat="1" ht="21" x14ac:dyDescent="0.35">
      <c r="A164" s="19"/>
      <c r="B164" s="18"/>
      <c r="C164" s="19"/>
      <c r="D164" s="25">
        <v>102</v>
      </c>
      <c r="E164" s="25"/>
      <c r="F164" s="21"/>
      <c r="G164" s="22"/>
      <c r="H164" s="23"/>
      <c r="I164" s="25">
        <v>7.8</v>
      </c>
      <c r="J164" s="23">
        <f t="shared" si="52"/>
        <v>102</v>
      </c>
      <c r="K164" s="100"/>
      <c r="L164" s="100">
        <f t="shared" si="53"/>
        <v>0</v>
      </c>
      <c r="M164" s="23"/>
      <c r="N164" s="23">
        <f t="shared" si="54"/>
        <v>0</v>
      </c>
      <c r="O164" s="23"/>
      <c r="P164" s="23">
        <f t="shared" si="55"/>
        <v>0</v>
      </c>
      <c r="Q164" s="23"/>
      <c r="R164" s="23">
        <f t="shared" si="39"/>
        <v>0</v>
      </c>
      <c r="S164" s="23"/>
      <c r="T164" s="23">
        <f t="shared" si="40"/>
        <v>0</v>
      </c>
      <c r="U164" s="23"/>
      <c r="V164" s="23">
        <f t="shared" si="47"/>
        <v>0</v>
      </c>
      <c r="W164" s="23"/>
      <c r="X164" s="23">
        <f t="shared" si="38"/>
        <v>0</v>
      </c>
      <c r="Y164" s="23"/>
      <c r="Z164" s="42">
        <f t="shared" si="48"/>
        <v>0</v>
      </c>
      <c r="AA164" s="23"/>
      <c r="AB164" s="23">
        <f t="shared" si="41"/>
        <v>0</v>
      </c>
      <c r="AC164" s="23"/>
      <c r="AD164" s="23">
        <f t="shared" si="42"/>
        <v>0</v>
      </c>
      <c r="AE164" s="23"/>
      <c r="AF164" s="23">
        <f t="shared" si="43"/>
        <v>0</v>
      </c>
      <c r="AG164" s="23"/>
      <c r="AH164" s="23">
        <f t="shared" si="44"/>
        <v>0</v>
      </c>
      <c r="AI164" s="23"/>
      <c r="AJ164" s="23">
        <f t="shared" si="45"/>
        <v>0</v>
      </c>
      <c r="AK164" s="23"/>
      <c r="AL164" s="23">
        <f t="shared" si="46"/>
        <v>0</v>
      </c>
      <c r="AM164" s="24">
        <f t="shared" si="56"/>
        <v>0</v>
      </c>
      <c r="AN164" s="15">
        <f t="shared" si="56"/>
        <v>0</v>
      </c>
      <c r="AO164" s="23">
        <f t="shared" si="50"/>
        <v>102</v>
      </c>
      <c r="AP164" s="23">
        <f t="shared" si="51"/>
        <v>795.6</v>
      </c>
      <c r="AQ164" s="20"/>
    </row>
    <row r="165" spans="1:43" s="37" customFormat="1" ht="126" x14ac:dyDescent="0.35">
      <c r="A165" s="17">
        <v>62</v>
      </c>
      <c r="B165" s="18" t="s">
        <v>95</v>
      </c>
      <c r="C165" s="19" t="s">
        <v>93</v>
      </c>
      <c r="D165" s="20"/>
      <c r="E165" s="20"/>
      <c r="F165" s="21"/>
      <c r="G165" s="22"/>
      <c r="H165" s="23"/>
      <c r="I165" s="20"/>
      <c r="J165" s="23">
        <f t="shared" si="52"/>
        <v>0</v>
      </c>
      <c r="K165" s="100"/>
      <c r="L165" s="100">
        <f t="shared" si="53"/>
        <v>0</v>
      </c>
      <c r="M165" s="23"/>
      <c r="N165" s="23">
        <f t="shared" si="54"/>
        <v>0</v>
      </c>
      <c r="O165" s="23"/>
      <c r="P165" s="23">
        <f t="shared" si="55"/>
        <v>0</v>
      </c>
      <c r="Q165" s="23"/>
      <c r="R165" s="23">
        <f t="shared" si="39"/>
        <v>0</v>
      </c>
      <c r="S165" s="23"/>
      <c r="T165" s="23">
        <f t="shared" si="40"/>
        <v>0</v>
      </c>
      <c r="U165" s="23"/>
      <c r="V165" s="23">
        <f t="shared" si="47"/>
        <v>0</v>
      </c>
      <c r="W165" s="23"/>
      <c r="X165" s="23">
        <f t="shared" si="38"/>
        <v>0</v>
      </c>
      <c r="Y165" s="23"/>
      <c r="Z165" s="42">
        <f t="shared" si="48"/>
        <v>0</v>
      </c>
      <c r="AA165" s="23"/>
      <c r="AB165" s="23">
        <f t="shared" si="41"/>
        <v>0</v>
      </c>
      <c r="AC165" s="23"/>
      <c r="AD165" s="23">
        <f t="shared" si="42"/>
        <v>0</v>
      </c>
      <c r="AE165" s="23"/>
      <c r="AF165" s="23">
        <f t="shared" si="43"/>
        <v>0</v>
      </c>
      <c r="AG165" s="23"/>
      <c r="AH165" s="23">
        <f t="shared" si="44"/>
        <v>0</v>
      </c>
      <c r="AI165" s="23"/>
      <c r="AJ165" s="23">
        <f t="shared" si="45"/>
        <v>0</v>
      </c>
      <c r="AK165" s="23"/>
      <c r="AL165" s="23">
        <f t="shared" si="46"/>
        <v>0</v>
      </c>
      <c r="AM165" s="24">
        <f t="shared" si="56"/>
        <v>0</v>
      </c>
      <c r="AN165" s="15">
        <f t="shared" si="56"/>
        <v>0</v>
      </c>
      <c r="AO165" s="23">
        <f t="shared" si="50"/>
        <v>0</v>
      </c>
      <c r="AP165" s="23">
        <f t="shared" si="51"/>
        <v>0</v>
      </c>
      <c r="AQ165" s="20"/>
    </row>
    <row r="166" spans="1:43" s="37" customFormat="1" ht="21" x14ac:dyDescent="0.35">
      <c r="A166" s="19"/>
      <c r="B166" s="18"/>
      <c r="C166" s="19"/>
      <c r="D166" s="25">
        <v>99</v>
      </c>
      <c r="E166" s="25"/>
      <c r="F166" s="21"/>
      <c r="G166" s="22"/>
      <c r="H166" s="23"/>
      <c r="I166" s="25">
        <v>66</v>
      </c>
      <c r="J166" s="23">
        <f t="shared" si="52"/>
        <v>99</v>
      </c>
      <c r="K166" s="100"/>
      <c r="L166" s="100">
        <f t="shared" si="53"/>
        <v>0</v>
      </c>
      <c r="M166" s="23"/>
      <c r="N166" s="23">
        <f t="shared" si="54"/>
        <v>0</v>
      </c>
      <c r="O166" s="23">
        <f>2</f>
        <v>2</v>
      </c>
      <c r="P166" s="23">
        <f t="shared" si="55"/>
        <v>132</v>
      </c>
      <c r="Q166" s="23"/>
      <c r="R166" s="23">
        <f t="shared" si="39"/>
        <v>0</v>
      </c>
      <c r="S166" s="23"/>
      <c r="T166" s="23">
        <f t="shared" si="40"/>
        <v>0</v>
      </c>
      <c r="U166" s="23"/>
      <c r="V166" s="23">
        <f t="shared" si="47"/>
        <v>0</v>
      </c>
      <c r="W166" s="23"/>
      <c r="X166" s="23">
        <f t="shared" si="38"/>
        <v>0</v>
      </c>
      <c r="Y166" s="23"/>
      <c r="Z166" s="42">
        <f t="shared" si="48"/>
        <v>0</v>
      </c>
      <c r="AA166" s="23"/>
      <c r="AB166" s="23">
        <f t="shared" si="41"/>
        <v>0</v>
      </c>
      <c r="AC166" s="23">
        <v>3</v>
      </c>
      <c r="AD166" s="23">
        <f t="shared" si="42"/>
        <v>198</v>
      </c>
      <c r="AE166" s="23"/>
      <c r="AF166" s="23">
        <f t="shared" si="43"/>
        <v>0</v>
      </c>
      <c r="AG166" s="23"/>
      <c r="AH166" s="23">
        <f t="shared" si="44"/>
        <v>0</v>
      </c>
      <c r="AI166" s="23"/>
      <c r="AJ166" s="23">
        <f t="shared" si="45"/>
        <v>0</v>
      </c>
      <c r="AK166" s="23"/>
      <c r="AL166" s="23">
        <f t="shared" si="46"/>
        <v>0</v>
      </c>
      <c r="AM166" s="24">
        <f t="shared" si="56"/>
        <v>5</v>
      </c>
      <c r="AN166" s="15">
        <f t="shared" si="56"/>
        <v>330</v>
      </c>
      <c r="AO166" s="23">
        <f t="shared" si="50"/>
        <v>94</v>
      </c>
      <c r="AP166" s="23">
        <f t="shared" si="51"/>
        <v>6204</v>
      </c>
      <c r="AQ166" s="20"/>
    </row>
    <row r="167" spans="1:43" s="37" customFormat="1" ht="84" x14ac:dyDescent="0.35">
      <c r="A167" s="17">
        <v>63</v>
      </c>
      <c r="B167" s="18" t="s">
        <v>96</v>
      </c>
      <c r="C167" s="19" t="s">
        <v>93</v>
      </c>
      <c r="D167" s="20"/>
      <c r="E167" s="20"/>
      <c r="F167" s="21"/>
      <c r="G167" s="22"/>
      <c r="H167" s="23"/>
      <c r="I167" s="20"/>
      <c r="J167" s="23">
        <f t="shared" si="52"/>
        <v>0</v>
      </c>
      <c r="K167" s="100"/>
      <c r="L167" s="100">
        <f t="shared" si="53"/>
        <v>0</v>
      </c>
      <c r="M167" s="23"/>
      <c r="N167" s="23">
        <f t="shared" si="54"/>
        <v>0</v>
      </c>
      <c r="O167" s="23"/>
      <c r="P167" s="23">
        <f t="shared" si="55"/>
        <v>0</v>
      </c>
      <c r="Q167" s="23"/>
      <c r="R167" s="23">
        <f t="shared" si="39"/>
        <v>0</v>
      </c>
      <c r="S167" s="23"/>
      <c r="T167" s="23">
        <f t="shared" si="40"/>
        <v>0</v>
      </c>
      <c r="U167" s="23"/>
      <c r="V167" s="23">
        <f t="shared" si="47"/>
        <v>0</v>
      </c>
      <c r="W167" s="23"/>
      <c r="X167" s="23">
        <f t="shared" si="38"/>
        <v>0</v>
      </c>
      <c r="Y167" s="23"/>
      <c r="Z167" s="42">
        <f t="shared" si="48"/>
        <v>0</v>
      </c>
      <c r="AA167" s="23"/>
      <c r="AB167" s="23">
        <f t="shared" si="41"/>
        <v>0</v>
      </c>
      <c r="AC167" s="23"/>
      <c r="AD167" s="23">
        <f t="shared" si="42"/>
        <v>0</v>
      </c>
      <c r="AE167" s="23"/>
      <c r="AF167" s="23">
        <f t="shared" si="43"/>
        <v>0</v>
      </c>
      <c r="AG167" s="23"/>
      <c r="AH167" s="23">
        <f t="shared" si="44"/>
        <v>0</v>
      </c>
      <c r="AI167" s="23"/>
      <c r="AJ167" s="23">
        <f t="shared" si="45"/>
        <v>0</v>
      </c>
      <c r="AK167" s="23"/>
      <c r="AL167" s="23">
        <f t="shared" si="46"/>
        <v>0</v>
      </c>
      <c r="AM167" s="24">
        <f t="shared" si="56"/>
        <v>0</v>
      </c>
      <c r="AN167" s="15">
        <f t="shared" si="56"/>
        <v>0</v>
      </c>
      <c r="AO167" s="23">
        <f t="shared" si="50"/>
        <v>0</v>
      </c>
      <c r="AP167" s="23">
        <f t="shared" si="51"/>
        <v>0</v>
      </c>
      <c r="AQ167" s="20"/>
    </row>
    <row r="168" spans="1:43" s="37" customFormat="1" ht="21" x14ac:dyDescent="0.35">
      <c r="A168" s="19"/>
      <c r="B168" s="18"/>
      <c r="C168" s="19"/>
      <c r="D168" s="25">
        <v>1</v>
      </c>
      <c r="E168" s="25"/>
      <c r="F168" s="21"/>
      <c r="G168" s="22"/>
      <c r="H168" s="23"/>
      <c r="I168" s="25">
        <v>5</v>
      </c>
      <c r="J168" s="23">
        <f t="shared" si="52"/>
        <v>1</v>
      </c>
      <c r="K168" s="100"/>
      <c r="L168" s="100">
        <f t="shared" si="53"/>
        <v>0</v>
      </c>
      <c r="M168" s="23"/>
      <c r="N168" s="23">
        <f t="shared" si="54"/>
        <v>0</v>
      </c>
      <c r="O168" s="23">
        <v>1</v>
      </c>
      <c r="P168" s="23">
        <f t="shared" si="55"/>
        <v>5</v>
      </c>
      <c r="Q168" s="23"/>
      <c r="R168" s="23">
        <f t="shared" si="39"/>
        <v>0</v>
      </c>
      <c r="S168" s="23"/>
      <c r="T168" s="23">
        <f t="shared" si="40"/>
        <v>0</v>
      </c>
      <c r="U168" s="23"/>
      <c r="V168" s="23">
        <f t="shared" si="47"/>
        <v>0</v>
      </c>
      <c r="W168" s="23"/>
      <c r="X168" s="23">
        <f t="shared" si="38"/>
        <v>0</v>
      </c>
      <c r="Y168" s="23"/>
      <c r="Z168" s="42">
        <f t="shared" si="48"/>
        <v>0</v>
      </c>
      <c r="AA168" s="23"/>
      <c r="AB168" s="23">
        <f t="shared" si="41"/>
        <v>0</v>
      </c>
      <c r="AC168" s="23"/>
      <c r="AD168" s="23">
        <f t="shared" si="42"/>
        <v>0</v>
      </c>
      <c r="AE168" s="23"/>
      <c r="AF168" s="23">
        <f t="shared" si="43"/>
        <v>0</v>
      </c>
      <c r="AG168" s="23"/>
      <c r="AH168" s="23">
        <f t="shared" si="44"/>
        <v>0</v>
      </c>
      <c r="AI168" s="23"/>
      <c r="AJ168" s="23">
        <f t="shared" si="45"/>
        <v>0</v>
      </c>
      <c r="AK168" s="23"/>
      <c r="AL168" s="23">
        <f t="shared" si="46"/>
        <v>0</v>
      </c>
      <c r="AM168" s="24">
        <f t="shared" si="56"/>
        <v>1</v>
      </c>
      <c r="AN168" s="15">
        <f t="shared" si="56"/>
        <v>5</v>
      </c>
      <c r="AO168" s="23">
        <f t="shared" si="50"/>
        <v>0</v>
      </c>
      <c r="AP168" s="23">
        <f t="shared" si="51"/>
        <v>0</v>
      </c>
      <c r="AQ168" s="20"/>
    </row>
    <row r="169" spans="1:43" s="37" customFormat="1" ht="210" x14ac:dyDescent="0.35">
      <c r="A169" s="17">
        <v>64</v>
      </c>
      <c r="B169" s="18" t="s">
        <v>97</v>
      </c>
      <c r="C169" s="19" t="s">
        <v>98</v>
      </c>
      <c r="D169" s="20"/>
      <c r="E169" s="20"/>
      <c r="F169" s="21"/>
      <c r="G169" s="22"/>
      <c r="H169" s="23"/>
      <c r="I169" s="20"/>
      <c r="J169" s="23">
        <f t="shared" si="52"/>
        <v>0</v>
      </c>
      <c r="K169" s="100"/>
      <c r="L169" s="100">
        <f t="shared" si="53"/>
        <v>0</v>
      </c>
      <c r="M169" s="23"/>
      <c r="N169" s="23">
        <f t="shared" si="54"/>
        <v>0</v>
      </c>
      <c r="O169" s="23"/>
      <c r="P169" s="23">
        <f t="shared" si="55"/>
        <v>0</v>
      </c>
      <c r="Q169" s="23"/>
      <c r="R169" s="23">
        <f t="shared" si="39"/>
        <v>0</v>
      </c>
      <c r="S169" s="23"/>
      <c r="T169" s="23">
        <f t="shared" si="40"/>
        <v>0</v>
      </c>
      <c r="U169" s="23"/>
      <c r="V169" s="23">
        <f t="shared" si="47"/>
        <v>0</v>
      </c>
      <c r="W169" s="23"/>
      <c r="X169" s="23">
        <f t="shared" si="38"/>
        <v>0</v>
      </c>
      <c r="Y169" s="23"/>
      <c r="Z169" s="42">
        <f t="shared" si="48"/>
        <v>0</v>
      </c>
      <c r="AA169" s="23"/>
      <c r="AB169" s="23">
        <f t="shared" si="41"/>
        <v>0</v>
      </c>
      <c r="AC169" s="23"/>
      <c r="AD169" s="23">
        <f t="shared" si="42"/>
        <v>0</v>
      </c>
      <c r="AE169" s="23"/>
      <c r="AF169" s="23">
        <f t="shared" si="43"/>
        <v>0</v>
      </c>
      <c r="AG169" s="23"/>
      <c r="AH169" s="23">
        <f t="shared" si="44"/>
        <v>0</v>
      </c>
      <c r="AI169" s="23"/>
      <c r="AJ169" s="23">
        <f t="shared" si="45"/>
        <v>0</v>
      </c>
      <c r="AK169" s="23"/>
      <c r="AL169" s="23">
        <f t="shared" si="46"/>
        <v>0</v>
      </c>
      <c r="AM169" s="24">
        <f t="shared" si="56"/>
        <v>0</v>
      </c>
      <c r="AN169" s="15">
        <f t="shared" si="56"/>
        <v>0</v>
      </c>
      <c r="AO169" s="23">
        <f t="shared" si="50"/>
        <v>0</v>
      </c>
      <c r="AP169" s="23">
        <f t="shared" si="51"/>
        <v>0</v>
      </c>
      <c r="AQ169" s="20"/>
    </row>
    <row r="170" spans="1:43" s="37" customFormat="1" ht="21" x14ac:dyDescent="0.35">
      <c r="A170" s="19"/>
      <c r="B170" s="18"/>
      <c r="C170" s="19"/>
      <c r="D170" s="25">
        <v>45</v>
      </c>
      <c r="E170" s="25"/>
      <c r="F170" s="21"/>
      <c r="G170" s="22"/>
      <c r="H170" s="23"/>
      <c r="I170" s="25">
        <v>13</v>
      </c>
      <c r="J170" s="23">
        <f t="shared" si="52"/>
        <v>45</v>
      </c>
      <c r="K170" s="100"/>
      <c r="L170" s="100">
        <f t="shared" si="53"/>
        <v>0</v>
      </c>
      <c r="M170" s="23"/>
      <c r="N170" s="23">
        <f t="shared" si="54"/>
        <v>0</v>
      </c>
      <c r="O170" s="23"/>
      <c r="P170" s="23">
        <f t="shared" si="55"/>
        <v>0</v>
      </c>
      <c r="Q170" s="23"/>
      <c r="R170" s="23">
        <f t="shared" si="39"/>
        <v>0</v>
      </c>
      <c r="S170" s="23"/>
      <c r="T170" s="23">
        <f t="shared" si="40"/>
        <v>0</v>
      </c>
      <c r="U170" s="23"/>
      <c r="V170" s="23">
        <f t="shared" si="47"/>
        <v>0</v>
      </c>
      <c r="W170" s="23"/>
      <c r="X170" s="23">
        <f t="shared" si="38"/>
        <v>0</v>
      </c>
      <c r="Y170" s="23"/>
      <c r="Z170" s="42">
        <f t="shared" si="48"/>
        <v>0</v>
      </c>
      <c r="AA170" s="23"/>
      <c r="AB170" s="23">
        <f t="shared" si="41"/>
        <v>0</v>
      </c>
      <c r="AC170" s="23"/>
      <c r="AD170" s="23">
        <f t="shared" si="42"/>
        <v>0</v>
      </c>
      <c r="AE170" s="23"/>
      <c r="AF170" s="23">
        <f t="shared" si="43"/>
        <v>0</v>
      </c>
      <c r="AG170" s="23"/>
      <c r="AH170" s="23">
        <f t="shared" si="44"/>
        <v>0</v>
      </c>
      <c r="AI170" s="23"/>
      <c r="AJ170" s="23">
        <f t="shared" si="45"/>
        <v>0</v>
      </c>
      <c r="AK170" s="23"/>
      <c r="AL170" s="23">
        <f t="shared" si="46"/>
        <v>0</v>
      </c>
      <c r="AM170" s="24">
        <f t="shared" si="56"/>
        <v>0</v>
      </c>
      <c r="AN170" s="15">
        <f t="shared" si="56"/>
        <v>0</v>
      </c>
      <c r="AO170" s="23">
        <f t="shared" si="50"/>
        <v>45</v>
      </c>
      <c r="AP170" s="23">
        <f t="shared" si="51"/>
        <v>585</v>
      </c>
      <c r="AQ170" s="20"/>
    </row>
    <row r="171" spans="1:43" s="37" customFormat="1" ht="21" x14ac:dyDescent="0.35">
      <c r="A171" s="19"/>
      <c r="B171" s="18"/>
      <c r="C171" s="19"/>
      <c r="D171" s="25">
        <v>20</v>
      </c>
      <c r="E171" s="25"/>
      <c r="F171" s="21"/>
      <c r="G171" s="22"/>
      <c r="H171" s="23"/>
      <c r="I171" s="25">
        <v>13</v>
      </c>
      <c r="J171" s="23">
        <f t="shared" si="52"/>
        <v>20</v>
      </c>
      <c r="K171" s="100"/>
      <c r="L171" s="100">
        <f t="shared" si="53"/>
        <v>0</v>
      </c>
      <c r="M171" s="23"/>
      <c r="N171" s="23">
        <f t="shared" si="54"/>
        <v>0</v>
      </c>
      <c r="O171" s="23"/>
      <c r="P171" s="23">
        <f t="shared" si="55"/>
        <v>0</v>
      </c>
      <c r="Q171" s="23"/>
      <c r="R171" s="23">
        <f t="shared" si="39"/>
        <v>0</v>
      </c>
      <c r="S171" s="23"/>
      <c r="T171" s="23">
        <f t="shared" si="40"/>
        <v>0</v>
      </c>
      <c r="U171" s="23"/>
      <c r="V171" s="23">
        <f t="shared" si="47"/>
        <v>0</v>
      </c>
      <c r="W171" s="23"/>
      <c r="X171" s="23">
        <f t="shared" si="38"/>
        <v>0</v>
      </c>
      <c r="Y171" s="23"/>
      <c r="Z171" s="42">
        <f t="shared" si="48"/>
        <v>0</v>
      </c>
      <c r="AA171" s="23"/>
      <c r="AB171" s="23">
        <f t="shared" si="41"/>
        <v>0</v>
      </c>
      <c r="AC171" s="23"/>
      <c r="AD171" s="23">
        <f t="shared" si="42"/>
        <v>0</v>
      </c>
      <c r="AE171" s="23"/>
      <c r="AF171" s="23">
        <f t="shared" si="43"/>
        <v>0</v>
      </c>
      <c r="AG171" s="23"/>
      <c r="AH171" s="23">
        <f t="shared" si="44"/>
        <v>0</v>
      </c>
      <c r="AI171" s="23"/>
      <c r="AJ171" s="23">
        <f t="shared" si="45"/>
        <v>0</v>
      </c>
      <c r="AK171" s="23"/>
      <c r="AL171" s="23">
        <f t="shared" si="46"/>
        <v>0</v>
      </c>
      <c r="AM171" s="24">
        <f t="shared" si="56"/>
        <v>0</v>
      </c>
      <c r="AN171" s="15">
        <f t="shared" si="56"/>
        <v>0</v>
      </c>
      <c r="AO171" s="23">
        <f t="shared" si="50"/>
        <v>20</v>
      </c>
      <c r="AP171" s="23">
        <f t="shared" si="51"/>
        <v>260</v>
      </c>
      <c r="AQ171" s="20"/>
    </row>
    <row r="172" spans="1:43" s="37" customFormat="1" ht="105" x14ac:dyDescent="0.35">
      <c r="A172" s="17">
        <v>65</v>
      </c>
      <c r="B172" s="18" t="s">
        <v>99</v>
      </c>
      <c r="C172" s="19" t="s">
        <v>31</v>
      </c>
      <c r="D172" s="20"/>
      <c r="E172" s="20"/>
      <c r="F172" s="21"/>
      <c r="G172" s="22"/>
      <c r="H172" s="23"/>
      <c r="I172" s="20"/>
      <c r="J172" s="23">
        <f t="shared" si="52"/>
        <v>0</v>
      </c>
      <c r="K172" s="100"/>
      <c r="L172" s="100">
        <f t="shared" si="53"/>
        <v>0</v>
      </c>
      <c r="M172" s="23"/>
      <c r="N172" s="23">
        <f t="shared" si="54"/>
        <v>0</v>
      </c>
      <c r="O172" s="23"/>
      <c r="P172" s="23">
        <f t="shared" si="55"/>
        <v>0</v>
      </c>
      <c r="Q172" s="23"/>
      <c r="R172" s="23">
        <f t="shared" si="39"/>
        <v>0</v>
      </c>
      <c r="S172" s="23"/>
      <c r="T172" s="23">
        <f t="shared" si="40"/>
        <v>0</v>
      </c>
      <c r="U172" s="23"/>
      <c r="V172" s="23">
        <f t="shared" si="47"/>
        <v>0</v>
      </c>
      <c r="W172" s="23"/>
      <c r="X172" s="23">
        <f t="shared" si="38"/>
        <v>0</v>
      </c>
      <c r="Y172" s="23"/>
      <c r="Z172" s="42">
        <f t="shared" si="48"/>
        <v>0</v>
      </c>
      <c r="AA172" s="23"/>
      <c r="AB172" s="23">
        <f t="shared" si="41"/>
        <v>0</v>
      </c>
      <c r="AC172" s="23"/>
      <c r="AD172" s="23">
        <f t="shared" si="42"/>
        <v>0</v>
      </c>
      <c r="AE172" s="23"/>
      <c r="AF172" s="23">
        <f t="shared" si="43"/>
        <v>0</v>
      </c>
      <c r="AG172" s="23"/>
      <c r="AH172" s="23">
        <f t="shared" si="44"/>
        <v>0</v>
      </c>
      <c r="AI172" s="23"/>
      <c r="AJ172" s="23">
        <f t="shared" si="45"/>
        <v>0</v>
      </c>
      <c r="AK172" s="23"/>
      <c r="AL172" s="23">
        <f t="shared" si="46"/>
        <v>0</v>
      </c>
      <c r="AM172" s="24">
        <f t="shared" si="56"/>
        <v>0</v>
      </c>
      <c r="AN172" s="15">
        <f t="shared" si="56"/>
        <v>0</v>
      </c>
      <c r="AO172" s="23">
        <f t="shared" si="50"/>
        <v>0</v>
      </c>
      <c r="AP172" s="23">
        <f t="shared" si="51"/>
        <v>0</v>
      </c>
      <c r="AQ172" s="20"/>
    </row>
    <row r="173" spans="1:43" s="37" customFormat="1" ht="21" x14ac:dyDescent="0.35">
      <c r="A173" s="19"/>
      <c r="B173" s="18"/>
      <c r="C173" s="19"/>
      <c r="D173" s="25">
        <v>34</v>
      </c>
      <c r="E173" s="25"/>
      <c r="F173" s="21"/>
      <c r="G173" s="22"/>
      <c r="H173" s="23"/>
      <c r="I173" s="25">
        <v>20</v>
      </c>
      <c r="J173" s="23">
        <f t="shared" si="52"/>
        <v>34</v>
      </c>
      <c r="K173" s="100"/>
      <c r="L173" s="100">
        <f t="shared" si="53"/>
        <v>0</v>
      </c>
      <c r="M173" s="23"/>
      <c r="N173" s="23">
        <f t="shared" si="54"/>
        <v>0</v>
      </c>
      <c r="O173" s="23">
        <v>1</v>
      </c>
      <c r="P173" s="23">
        <f t="shared" si="55"/>
        <v>20</v>
      </c>
      <c r="Q173" s="23"/>
      <c r="R173" s="23">
        <f t="shared" si="39"/>
        <v>0</v>
      </c>
      <c r="S173" s="23">
        <v>3</v>
      </c>
      <c r="T173" s="23">
        <f t="shared" si="40"/>
        <v>60</v>
      </c>
      <c r="U173" s="23"/>
      <c r="V173" s="23">
        <f t="shared" si="47"/>
        <v>0</v>
      </c>
      <c r="W173" s="23"/>
      <c r="X173" s="23">
        <f t="shared" si="38"/>
        <v>0</v>
      </c>
      <c r="Y173" s="23"/>
      <c r="Z173" s="42">
        <f t="shared" si="48"/>
        <v>0</v>
      </c>
      <c r="AA173" s="23"/>
      <c r="AB173" s="23">
        <f t="shared" si="41"/>
        <v>0</v>
      </c>
      <c r="AC173" s="23"/>
      <c r="AD173" s="23">
        <f t="shared" si="42"/>
        <v>0</v>
      </c>
      <c r="AE173" s="23">
        <v>3</v>
      </c>
      <c r="AF173" s="23">
        <f t="shared" si="43"/>
        <v>60</v>
      </c>
      <c r="AG173" s="23"/>
      <c r="AH173" s="23">
        <f t="shared" si="44"/>
        <v>0</v>
      </c>
      <c r="AI173" s="23"/>
      <c r="AJ173" s="23">
        <f t="shared" si="45"/>
        <v>0</v>
      </c>
      <c r="AK173" s="23"/>
      <c r="AL173" s="23">
        <f t="shared" si="46"/>
        <v>0</v>
      </c>
      <c r="AM173" s="24">
        <f t="shared" si="56"/>
        <v>7</v>
      </c>
      <c r="AN173" s="15">
        <f t="shared" si="56"/>
        <v>140</v>
      </c>
      <c r="AO173" s="23">
        <f t="shared" si="50"/>
        <v>27</v>
      </c>
      <c r="AP173" s="23">
        <f t="shared" si="51"/>
        <v>540</v>
      </c>
      <c r="AQ173" s="20"/>
    </row>
    <row r="174" spans="1:43" s="37" customFormat="1" ht="42" x14ac:dyDescent="0.35">
      <c r="A174" s="17">
        <v>66</v>
      </c>
      <c r="B174" s="18" t="s">
        <v>100</v>
      </c>
      <c r="C174" s="19" t="s">
        <v>101</v>
      </c>
      <c r="D174" s="20"/>
      <c r="E174" s="20"/>
      <c r="F174" s="21"/>
      <c r="G174" s="22"/>
      <c r="H174" s="23"/>
      <c r="I174" s="20"/>
      <c r="J174" s="23">
        <f t="shared" si="52"/>
        <v>0</v>
      </c>
      <c r="K174" s="100"/>
      <c r="L174" s="100">
        <f t="shared" si="53"/>
        <v>0</v>
      </c>
      <c r="M174" s="23"/>
      <c r="N174" s="23">
        <f t="shared" si="54"/>
        <v>0</v>
      </c>
      <c r="O174" s="23"/>
      <c r="P174" s="23">
        <f t="shared" si="55"/>
        <v>0</v>
      </c>
      <c r="Q174" s="23"/>
      <c r="R174" s="23">
        <f t="shared" si="39"/>
        <v>0</v>
      </c>
      <c r="S174" s="23"/>
      <c r="T174" s="23">
        <f t="shared" si="40"/>
        <v>0</v>
      </c>
      <c r="U174" s="23"/>
      <c r="V174" s="23">
        <f t="shared" si="47"/>
        <v>0</v>
      </c>
      <c r="W174" s="23"/>
      <c r="X174" s="23">
        <f t="shared" si="38"/>
        <v>0</v>
      </c>
      <c r="Y174" s="23"/>
      <c r="Z174" s="42">
        <f t="shared" si="48"/>
        <v>0</v>
      </c>
      <c r="AA174" s="23"/>
      <c r="AB174" s="23">
        <f t="shared" si="41"/>
        <v>0</v>
      </c>
      <c r="AC174" s="23"/>
      <c r="AD174" s="23">
        <f t="shared" si="42"/>
        <v>0</v>
      </c>
      <c r="AE174" s="23"/>
      <c r="AF174" s="23">
        <f t="shared" si="43"/>
        <v>0</v>
      </c>
      <c r="AG174" s="23"/>
      <c r="AH174" s="23">
        <f t="shared" si="44"/>
        <v>0</v>
      </c>
      <c r="AI174" s="23"/>
      <c r="AJ174" s="23">
        <f t="shared" si="45"/>
        <v>0</v>
      </c>
      <c r="AK174" s="23"/>
      <c r="AL174" s="23">
        <f t="shared" si="46"/>
        <v>0</v>
      </c>
      <c r="AM174" s="24">
        <f t="shared" si="56"/>
        <v>0</v>
      </c>
      <c r="AN174" s="15">
        <f t="shared" si="56"/>
        <v>0</v>
      </c>
      <c r="AO174" s="23">
        <f t="shared" si="50"/>
        <v>0</v>
      </c>
      <c r="AP174" s="23">
        <f t="shared" si="51"/>
        <v>0</v>
      </c>
      <c r="AQ174" s="20"/>
    </row>
    <row r="175" spans="1:43" s="37" customFormat="1" ht="21" x14ac:dyDescent="0.35">
      <c r="A175" s="19"/>
      <c r="B175" s="18"/>
      <c r="C175" s="19"/>
      <c r="D175" s="25">
        <v>0</v>
      </c>
      <c r="E175" s="25"/>
      <c r="F175" s="21"/>
      <c r="G175" s="22"/>
      <c r="H175" s="23"/>
      <c r="I175" s="25">
        <v>3</v>
      </c>
      <c r="J175" s="23">
        <f t="shared" si="52"/>
        <v>0</v>
      </c>
      <c r="K175" s="100"/>
      <c r="L175" s="100">
        <f t="shared" si="53"/>
        <v>0</v>
      </c>
      <c r="M175" s="23"/>
      <c r="N175" s="23">
        <f t="shared" si="54"/>
        <v>0</v>
      </c>
      <c r="O175" s="23"/>
      <c r="P175" s="23">
        <f t="shared" si="55"/>
        <v>0</v>
      </c>
      <c r="Q175" s="23"/>
      <c r="R175" s="23">
        <f t="shared" si="39"/>
        <v>0</v>
      </c>
      <c r="S175" s="23"/>
      <c r="T175" s="23">
        <f t="shared" si="40"/>
        <v>0</v>
      </c>
      <c r="U175" s="23"/>
      <c r="V175" s="23">
        <f t="shared" si="47"/>
        <v>0</v>
      </c>
      <c r="W175" s="23"/>
      <c r="X175" s="23">
        <f t="shared" si="38"/>
        <v>0</v>
      </c>
      <c r="Y175" s="23"/>
      <c r="Z175" s="42">
        <f t="shared" si="48"/>
        <v>0</v>
      </c>
      <c r="AA175" s="23"/>
      <c r="AB175" s="23">
        <f t="shared" si="41"/>
        <v>0</v>
      </c>
      <c r="AC175" s="23"/>
      <c r="AD175" s="23">
        <f t="shared" si="42"/>
        <v>0</v>
      </c>
      <c r="AE175" s="23"/>
      <c r="AF175" s="23">
        <f t="shared" si="43"/>
        <v>0</v>
      </c>
      <c r="AG175" s="23"/>
      <c r="AH175" s="23">
        <f t="shared" si="44"/>
        <v>0</v>
      </c>
      <c r="AI175" s="23"/>
      <c r="AJ175" s="23">
        <f t="shared" si="45"/>
        <v>0</v>
      </c>
      <c r="AK175" s="23"/>
      <c r="AL175" s="23">
        <f t="shared" si="46"/>
        <v>0</v>
      </c>
      <c r="AM175" s="24">
        <f t="shared" si="56"/>
        <v>0</v>
      </c>
      <c r="AN175" s="15">
        <f t="shared" si="56"/>
        <v>0</v>
      </c>
      <c r="AO175" s="23">
        <f t="shared" si="50"/>
        <v>0</v>
      </c>
      <c r="AP175" s="23">
        <f t="shared" si="51"/>
        <v>0</v>
      </c>
      <c r="AQ175" s="20"/>
    </row>
    <row r="176" spans="1:43" s="37" customFormat="1" ht="21" x14ac:dyDescent="0.35">
      <c r="A176" s="19"/>
      <c r="B176" s="18"/>
      <c r="C176" s="19"/>
      <c r="D176" s="25">
        <v>23</v>
      </c>
      <c r="E176" s="25"/>
      <c r="F176" s="21"/>
      <c r="G176" s="22"/>
      <c r="H176" s="23"/>
      <c r="I176" s="25">
        <v>3.4</v>
      </c>
      <c r="J176" s="23">
        <f t="shared" si="52"/>
        <v>23</v>
      </c>
      <c r="K176" s="100"/>
      <c r="L176" s="100">
        <f t="shared" si="53"/>
        <v>0</v>
      </c>
      <c r="M176" s="23">
        <v>4</v>
      </c>
      <c r="N176" s="23">
        <f t="shared" si="54"/>
        <v>13.6</v>
      </c>
      <c r="O176" s="23">
        <f>1+2+1</f>
        <v>4</v>
      </c>
      <c r="P176" s="23">
        <f t="shared" si="55"/>
        <v>13.6</v>
      </c>
      <c r="Q176" s="23"/>
      <c r="R176" s="23">
        <f t="shared" si="39"/>
        <v>0</v>
      </c>
      <c r="S176" s="23"/>
      <c r="T176" s="23">
        <f t="shared" si="40"/>
        <v>0</v>
      </c>
      <c r="U176" s="23"/>
      <c r="V176" s="23">
        <f t="shared" si="47"/>
        <v>0</v>
      </c>
      <c r="W176" s="23"/>
      <c r="X176" s="23">
        <f t="shared" si="38"/>
        <v>0</v>
      </c>
      <c r="Y176" s="23"/>
      <c r="Z176" s="42">
        <f t="shared" si="48"/>
        <v>0</v>
      </c>
      <c r="AA176" s="23"/>
      <c r="AB176" s="23">
        <f t="shared" si="41"/>
        <v>0</v>
      </c>
      <c r="AC176" s="23"/>
      <c r="AD176" s="23">
        <f t="shared" si="42"/>
        <v>0</v>
      </c>
      <c r="AE176" s="23"/>
      <c r="AF176" s="23">
        <f t="shared" si="43"/>
        <v>0</v>
      </c>
      <c r="AG176" s="23"/>
      <c r="AH176" s="23">
        <f t="shared" si="44"/>
        <v>0</v>
      </c>
      <c r="AI176" s="23"/>
      <c r="AJ176" s="23">
        <f t="shared" si="45"/>
        <v>0</v>
      </c>
      <c r="AK176" s="23"/>
      <c r="AL176" s="23">
        <f t="shared" si="46"/>
        <v>0</v>
      </c>
      <c r="AM176" s="24">
        <f t="shared" si="56"/>
        <v>8</v>
      </c>
      <c r="AN176" s="15">
        <f t="shared" si="56"/>
        <v>27.2</v>
      </c>
      <c r="AO176" s="23">
        <f t="shared" si="50"/>
        <v>15</v>
      </c>
      <c r="AP176" s="23">
        <f t="shared" si="51"/>
        <v>51</v>
      </c>
      <c r="AQ176" s="20"/>
    </row>
    <row r="177" spans="1:43" s="37" customFormat="1" ht="84" x14ac:dyDescent="0.35">
      <c r="A177" s="17">
        <v>68</v>
      </c>
      <c r="B177" s="18" t="s">
        <v>102</v>
      </c>
      <c r="C177" s="19" t="s">
        <v>40</v>
      </c>
      <c r="D177" s="20"/>
      <c r="E177" s="20"/>
      <c r="F177" s="21"/>
      <c r="G177" s="22"/>
      <c r="H177" s="23"/>
      <c r="I177" s="20"/>
      <c r="J177" s="23">
        <f t="shared" si="52"/>
        <v>0</v>
      </c>
      <c r="K177" s="100"/>
      <c r="L177" s="100">
        <f t="shared" si="53"/>
        <v>0</v>
      </c>
      <c r="M177" s="23"/>
      <c r="N177" s="23">
        <f t="shared" si="54"/>
        <v>0</v>
      </c>
      <c r="O177" s="23"/>
      <c r="P177" s="23">
        <f t="shared" si="55"/>
        <v>0</v>
      </c>
      <c r="Q177" s="23"/>
      <c r="R177" s="23">
        <f t="shared" si="39"/>
        <v>0</v>
      </c>
      <c r="S177" s="23"/>
      <c r="T177" s="23">
        <f t="shared" si="40"/>
        <v>0</v>
      </c>
      <c r="U177" s="23"/>
      <c r="V177" s="23">
        <f t="shared" si="47"/>
        <v>0</v>
      </c>
      <c r="W177" s="23"/>
      <c r="X177" s="23">
        <f t="shared" si="38"/>
        <v>0</v>
      </c>
      <c r="Y177" s="23"/>
      <c r="Z177" s="42">
        <f t="shared" si="48"/>
        <v>0</v>
      </c>
      <c r="AA177" s="23"/>
      <c r="AB177" s="23">
        <f t="shared" si="41"/>
        <v>0</v>
      </c>
      <c r="AC177" s="23"/>
      <c r="AD177" s="23">
        <f t="shared" si="42"/>
        <v>0</v>
      </c>
      <c r="AE177" s="23"/>
      <c r="AF177" s="23">
        <f t="shared" si="43"/>
        <v>0</v>
      </c>
      <c r="AG177" s="23"/>
      <c r="AH177" s="23">
        <f t="shared" si="44"/>
        <v>0</v>
      </c>
      <c r="AI177" s="23"/>
      <c r="AJ177" s="23">
        <f t="shared" si="45"/>
        <v>0</v>
      </c>
      <c r="AK177" s="23"/>
      <c r="AL177" s="23">
        <f t="shared" si="46"/>
        <v>0</v>
      </c>
      <c r="AM177" s="24">
        <f t="shared" si="56"/>
        <v>0</v>
      </c>
      <c r="AN177" s="15">
        <f t="shared" si="56"/>
        <v>0</v>
      </c>
      <c r="AO177" s="23">
        <f t="shared" si="50"/>
        <v>0</v>
      </c>
      <c r="AP177" s="23">
        <f t="shared" si="51"/>
        <v>0</v>
      </c>
      <c r="AQ177" s="20"/>
    </row>
    <row r="178" spans="1:43" s="37" customFormat="1" ht="21" x14ac:dyDescent="0.35">
      <c r="A178" s="19"/>
      <c r="B178" s="18"/>
      <c r="C178" s="19"/>
      <c r="D178" s="25">
        <v>0</v>
      </c>
      <c r="E178" s="25"/>
      <c r="F178" s="21"/>
      <c r="G178" s="22"/>
      <c r="H178" s="23"/>
      <c r="I178" s="25">
        <v>10</v>
      </c>
      <c r="J178" s="23">
        <f t="shared" si="52"/>
        <v>0</v>
      </c>
      <c r="K178" s="100"/>
      <c r="L178" s="100">
        <f t="shared" si="53"/>
        <v>0</v>
      </c>
      <c r="M178" s="23"/>
      <c r="N178" s="23">
        <f t="shared" si="54"/>
        <v>0</v>
      </c>
      <c r="O178" s="23"/>
      <c r="P178" s="23">
        <f t="shared" si="55"/>
        <v>0</v>
      </c>
      <c r="Q178" s="23"/>
      <c r="R178" s="23">
        <f t="shared" si="39"/>
        <v>0</v>
      </c>
      <c r="S178" s="23"/>
      <c r="T178" s="23">
        <f t="shared" si="40"/>
        <v>0</v>
      </c>
      <c r="U178" s="23"/>
      <c r="V178" s="23">
        <f t="shared" si="47"/>
        <v>0</v>
      </c>
      <c r="W178" s="23"/>
      <c r="X178" s="23">
        <f t="shared" si="38"/>
        <v>0</v>
      </c>
      <c r="Y178" s="23"/>
      <c r="Z178" s="42">
        <f t="shared" si="48"/>
        <v>0</v>
      </c>
      <c r="AA178" s="23"/>
      <c r="AB178" s="23">
        <f t="shared" si="41"/>
        <v>0</v>
      </c>
      <c r="AC178" s="23"/>
      <c r="AD178" s="23">
        <f t="shared" si="42"/>
        <v>0</v>
      </c>
      <c r="AE178" s="23"/>
      <c r="AF178" s="23">
        <f t="shared" si="43"/>
        <v>0</v>
      </c>
      <c r="AG178" s="23"/>
      <c r="AH178" s="23">
        <f t="shared" si="44"/>
        <v>0</v>
      </c>
      <c r="AI178" s="23"/>
      <c r="AJ178" s="23">
        <f t="shared" si="45"/>
        <v>0</v>
      </c>
      <c r="AK178" s="23"/>
      <c r="AL178" s="23">
        <f t="shared" si="46"/>
        <v>0</v>
      </c>
      <c r="AM178" s="24">
        <f t="shared" si="56"/>
        <v>0</v>
      </c>
      <c r="AN178" s="15">
        <f t="shared" si="56"/>
        <v>0</v>
      </c>
      <c r="AO178" s="23">
        <f t="shared" si="50"/>
        <v>0</v>
      </c>
      <c r="AP178" s="23">
        <f t="shared" si="51"/>
        <v>0</v>
      </c>
      <c r="AQ178" s="20"/>
    </row>
    <row r="179" spans="1:43" s="37" customFormat="1" ht="21" x14ac:dyDescent="0.35">
      <c r="A179" s="19"/>
      <c r="B179" s="18"/>
      <c r="C179" s="19"/>
      <c r="D179" s="25">
        <v>0</v>
      </c>
      <c r="E179" s="25"/>
      <c r="F179" s="21"/>
      <c r="G179" s="22"/>
      <c r="H179" s="23"/>
      <c r="I179" s="25">
        <v>10</v>
      </c>
      <c r="J179" s="23">
        <f t="shared" si="52"/>
        <v>0</v>
      </c>
      <c r="K179" s="100"/>
      <c r="L179" s="100">
        <f t="shared" si="53"/>
        <v>0</v>
      </c>
      <c r="M179" s="23"/>
      <c r="N179" s="23">
        <f t="shared" si="54"/>
        <v>0</v>
      </c>
      <c r="O179" s="23"/>
      <c r="P179" s="23">
        <f t="shared" si="55"/>
        <v>0</v>
      </c>
      <c r="Q179" s="23"/>
      <c r="R179" s="23">
        <f t="shared" si="39"/>
        <v>0</v>
      </c>
      <c r="S179" s="23"/>
      <c r="T179" s="23">
        <f t="shared" si="40"/>
        <v>0</v>
      </c>
      <c r="U179" s="23"/>
      <c r="V179" s="23">
        <f t="shared" si="47"/>
        <v>0</v>
      </c>
      <c r="W179" s="23"/>
      <c r="X179" s="23">
        <f t="shared" si="38"/>
        <v>0</v>
      </c>
      <c r="Y179" s="23"/>
      <c r="Z179" s="42">
        <f t="shared" si="48"/>
        <v>0</v>
      </c>
      <c r="AA179" s="23"/>
      <c r="AB179" s="23">
        <f t="shared" si="41"/>
        <v>0</v>
      </c>
      <c r="AC179" s="23"/>
      <c r="AD179" s="23">
        <f t="shared" si="42"/>
        <v>0</v>
      </c>
      <c r="AE179" s="23"/>
      <c r="AF179" s="23">
        <f t="shared" si="43"/>
        <v>0</v>
      </c>
      <c r="AG179" s="23"/>
      <c r="AH179" s="23">
        <f t="shared" si="44"/>
        <v>0</v>
      </c>
      <c r="AI179" s="23"/>
      <c r="AJ179" s="23">
        <f t="shared" si="45"/>
        <v>0</v>
      </c>
      <c r="AK179" s="23"/>
      <c r="AL179" s="23">
        <f t="shared" si="46"/>
        <v>0</v>
      </c>
      <c r="AM179" s="24">
        <f t="shared" si="56"/>
        <v>0</v>
      </c>
      <c r="AN179" s="15">
        <f t="shared" si="56"/>
        <v>0</v>
      </c>
      <c r="AO179" s="23">
        <f t="shared" si="50"/>
        <v>0</v>
      </c>
      <c r="AP179" s="23">
        <f t="shared" si="51"/>
        <v>0</v>
      </c>
      <c r="AQ179" s="20"/>
    </row>
    <row r="180" spans="1:43" s="37" customFormat="1" ht="21" x14ac:dyDescent="0.35">
      <c r="A180" s="19"/>
      <c r="B180" s="18"/>
      <c r="C180" s="19"/>
      <c r="D180" s="25">
        <v>10</v>
      </c>
      <c r="E180" s="25"/>
      <c r="F180" s="21"/>
      <c r="G180" s="22"/>
      <c r="H180" s="23"/>
      <c r="I180" s="25">
        <v>10</v>
      </c>
      <c r="J180" s="23">
        <f t="shared" si="52"/>
        <v>10</v>
      </c>
      <c r="K180" s="100"/>
      <c r="L180" s="100">
        <f t="shared" si="53"/>
        <v>0</v>
      </c>
      <c r="M180" s="23"/>
      <c r="N180" s="23">
        <f t="shared" si="54"/>
        <v>0</v>
      </c>
      <c r="O180" s="23">
        <f>10</f>
        <v>10</v>
      </c>
      <c r="P180" s="23">
        <f t="shared" si="55"/>
        <v>100</v>
      </c>
      <c r="Q180" s="23"/>
      <c r="R180" s="23">
        <f t="shared" si="39"/>
        <v>0</v>
      </c>
      <c r="S180" s="23"/>
      <c r="T180" s="23">
        <f t="shared" si="40"/>
        <v>0</v>
      </c>
      <c r="U180" s="23"/>
      <c r="V180" s="23">
        <f t="shared" si="47"/>
        <v>0</v>
      </c>
      <c r="W180" s="23"/>
      <c r="X180" s="23">
        <f t="shared" si="38"/>
        <v>0</v>
      </c>
      <c r="Y180" s="23"/>
      <c r="Z180" s="42">
        <f t="shared" si="48"/>
        <v>0</v>
      </c>
      <c r="AA180" s="23"/>
      <c r="AB180" s="23">
        <f t="shared" si="41"/>
        <v>0</v>
      </c>
      <c r="AC180" s="23"/>
      <c r="AD180" s="23">
        <f t="shared" si="42"/>
        <v>0</v>
      </c>
      <c r="AE180" s="23"/>
      <c r="AF180" s="23">
        <f t="shared" si="43"/>
        <v>0</v>
      </c>
      <c r="AG180" s="23"/>
      <c r="AH180" s="23">
        <f t="shared" si="44"/>
        <v>0</v>
      </c>
      <c r="AI180" s="23"/>
      <c r="AJ180" s="23">
        <f t="shared" si="45"/>
        <v>0</v>
      </c>
      <c r="AK180" s="23"/>
      <c r="AL180" s="23">
        <f t="shared" si="46"/>
        <v>0</v>
      </c>
      <c r="AM180" s="24">
        <f t="shared" si="56"/>
        <v>10</v>
      </c>
      <c r="AN180" s="15">
        <f t="shared" si="56"/>
        <v>100</v>
      </c>
      <c r="AO180" s="23">
        <f t="shared" si="50"/>
        <v>0</v>
      </c>
      <c r="AP180" s="23">
        <f t="shared" si="51"/>
        <v>0</v>
      </c>
      <c r="AQ180" s="20"/>
    </row>
    <row r="181" spans="1:43" s="37" customFormat="1" ht="21" x14ac:dyDescent="0.35">
      <c r="A181" s="19"/>
      <c r="B181" s="18"/>
      <c r="C181" s="19"/>
      <c r="D181" s="25"/>
      <c r="E181" s="25" t="s">
        <v>38</v>
      </c>
      <c r="F181" s="21">
        <v>6561</v>
      </c>
      <c r="G181" s="22">
        <v>243811</v>
      </c>
      <c r="H181" s="23">
        <v>72</v>
      </c>
      <c r="I181" s="25">
        <v>10</v>
      </c>
      <c r="J181" s="23">
        <f t="shared" si="52"/>
        <v>72</v>
      </c>
      <c r="K181" s="100"/>
      <c r="L181" s="100">
        <f t="shared" si="53"/>
        <v>0</v>
      </c>
      <c r="M181" s="23"/>
      <c r="N181" s="23">
        <f t="shared" si="54"/>
        <v>0</v>
      </c>
      <c r="O181" s="23">
        <f>5+5</f>
        <v>10</v>
      </c>
      <c r="P181" s="23">
        <f t="shared" si="55"/>
        <v>100</v>
      </c>
      <c r="Q181" s="23"/>
      <c r="R181" s="23">
        <f t="shared" si="39"/>
        <v>0</v>
      </c>
      <c r="S181" s="23"/>
      <c r="T181" s="23">
        <f t="shared" si="40"/>
        <v>0</v>
      </c>
      <c r="U181" s="23"/>
      <c r="V181" s="23">
        <f t="shared" si="47"/>
        <v>0</v>
      </c>
      <c r="W181" s="23"/>
      <c r="X181" s="23">
        <f t="shared" si="38"/>
        <v>0</v>
      </c>
      <c r="Y181" s="23"/>
      <c r="Z181" s="42">
        <f t="shared" si="48"/>
        <v>0</v>
      </c>
      <c r="AA181" s="23">
        <v>5</v>
      </c>
      <c r="AB181" s="23">
        <f t="shared" si="41"/>
        <v>50</v>
      </c>
      <c r="AC181" s="23">
        <v>5</v>
      </c>
      <c r="AD181" s="23">
        <f t="shared" si="42"/>
        <v>50</v>
      </c>
      <c r="AE181" s="23"/>
      <c r="AF181" s="23">
        <f t="shared" si="43"/>
        <v>0</v>
      </c>
      <c r="AG181" s="23">
        <v>10</v>
      </c>
      <c r="AH181" s="23">
        <f t="shared" si="44"/>
        <v>100</v>
      </c>
      <c r="AI181" s="23"/>
      <c r="AJ181" s="23">
        <f t="shared" si="45"/>
        <v>0</v>
      </c>
      <c r="AK181" s="23"/>
      <c r="AL181" s="23">
        <f t="shared" si="46"/>
        <v>0</v>
      </c>
      <c r="AM181" s="24">
        <f t="shared" si="56"/>
        <v>30</v>
      </c>
      <c r="AN181" s="15">
        <f t="shared" si="56"/>
        <v>300</v>
      </c>
      <c r="AO181" s="23">
        <f t="shared" si="50"/>
        <v>42</v>
      </c>
      <c r="AP181" s="23">
        <f t="shared" si="51"/>
        <v>420</v>
      </c>
      <c r="AQ181" s="20"/>
    </row>
    <row r="182" spans="1:43" s="37" customFormat="1" ht="21" x14ac:dyDescent="0.35">
      <c r="A182" s="19"/>
      <c r="B182" s="18"/>
      <c r="C182" s="19"/>
      <c r="D182" s="25"/>
      <c r="E182" s="25" t="s">
        <v>304</v>
      </c>
      <c r="F182" s="21"/>
      <c r="G182" s="22"/>
      <c r="H182" s="23">
        <v>24</v>
      </c>
      <c r="I182" s="25">
        <v>10</v>
      </c>
      <c r="J182" s="23">
        <f t="shared" si="52"/>
        <v>24</v>
      </c>
      <c r="K182" s="100"/>
      <c r="L182" s="100">
        <f t="shared" si="53"/>
        <v>0</v>
      </c>
      <c r="M182" s="23"/>
      <c r="N182" s="23">
        <f t="shared" si="54"/>
        <v>0</v>
      </c>
      <c r="O182" s="23"/>
      <c r="P182" s="23">
        <f t="shared" si="55"/>
        <v>0</v>
      </c>
      <c r="Q182" s="23"/>
      <c r="R182" s="23">
        <f t="shared" si="39"/>
        <v>0</v>
      </c>
      <c r="S182" s="23"/>
      <c r="T182" s="23">
        <f t="shared" si="40"/>
        <v>0</v>
      </c>
      <c r="U182" s="23"/>
      <c r="V182" s="23">
        <f t="shared" si="47"/>
        <v>0</v>
      </c>
      <c r="W182" s="23"/>
      <c r="X182" s="23">
        <f t="shared" si="38"/>
        <v>0</v>
      </c>
      <c r="Y182" s="23"/>
      <c r="Z182" s="42">
        <f t="shared" si="48"/>
        <v>0</v>
      </c>
      <c r="AA182" s="23"/>
      <c r="AB182" s="23">
        <f t="shared" si="41"/>
        <v>0</v>
      </c>
      <c r="AC182" s="23"/>
      <c r="AD182" s="23">
        <f t="shared" si="42"/>
        <v>0</v>
      </c>
      <c r="AE182" s="23"/>
      <c r="AF182" s="23">
        <f t="shared" si="43"/>
        <v>0</v>
      </c>
      <c r="AG182" s="23"/>
      <c r="AH182" s="23">
        <f t="shared" si="44"/>
        <v>0</v>
      </c>
      <c r="AI182" s="23"/>
      <c r="AJ182" s="23">
        <f t="shared" si="45"/>
        <v>0</v>
      </c>
      <c r="AK182" s="23"/>
      <c r="AL182" s="23">
        <f t="shared" si="46"/>
        <v>0</v>
      </c>
      <c r="AM182" s="24"/>
      <c r="AN182" s="15">
        <f t="shared" si="56"/>
        <v>0</v>
      </c>
      <c r="AO182" s="23">
        <f t="shared" si="50"/>
        <v>24</v>
      </c>
      <c r="AP182" s="23">
        <f t="shared" si="51"/>
        <v>240</v>
      </c>
      <c r="AQ182" s="20"/>
    </row>
    <row r="183" spans="1:43" s="37" customFormat="1" ht="84" x14ac:dyDescent="0.35">
      <c r="A183" s="17">
        <v>69</v>
      </c>
      <c r="B183" s="18" t="s">
        <v>103</v>
      </c>
      <c r="C183" s="19" t="s">
        <v>40</v>
      </c>
      <c r="D183" s="20"/>
      <c r="E183" s="20"/>
      <c r="F183" s="21"/>
      <c r="G183" s="22"/>
      <c r="H183" s="23"/>
      <c r="I183" s="20"/>
      <c r="J183" s="23">
        <f t="shared" si="52"/>
        <v>0</v>
      </c>
      <c r="K183" s="100"/>
      <c r="L183" s="100">
        <f t="shared" si="53"/>
        <v>0</v>
      </c>
      <c r="M183" s="23"/>
      <c r="N183" s="23">
        <f t="shared" si="54"/>
        <v>0</v>
      </c>
      <c r="O183" s="23"/>
      <c r="P183" s="23">
        <f t="shared" si="55"/>
        <v>0</v>
      </c>
      <c r="Q183" s="23"/>
      <c r="R183" s="23">
        <f t="shared" si="39"/>
        <v>0</v>
      </c>
      <c r="S183" s="23"/>
      <c r="T183" s="23">
        <f t="shared" si="40"/>
        <v>0</v>
      </c>
      <c r="U183" s="23"/>
      <c r="V183" s="23">
        <f t="shared" si="47"/>
        <v>0</v>
      </c>
      <c r="W183" s="23"/>
      <c r="X183" s="23">
        <f t="shared" si="38"/>
        <v>0</v>
      </c>
      <c r="Y183" s="23"/>
      <c r="Z183" s="42">
        <f t="shared" si="48"/>
        <v>0</v>
      </c>
      <c r="AA183" s="23"/>
      <c r="AB183" s="23">
        <f t="shared" si="41"/>
        <v>0</v>
      </c>
      <c r="AC183" s="23"/>
      <c r="AD183" s="23">
        <f t="shared" si="42"/>
        <v>0</v>
      </c>
      <c r="AE183" s="23"/>
      <c r="AF183" s="23">
        <f t="shared" si="43"/>
        <v>0</v>
      </c>
      <c r="AG183" s="23"/>
      <c r="AH183" s="23">
        <f t="shared" si="44"/>
        <v>0</v>
      </c>
      <c r="AI183" s="23"/>
      <c r="AJ183" s="23">
        <f t="shared" si="45"/>
        <v>0</v>
      </c>
      <c r="AK183" s="23"/>
      <c r="AL183" s="23">
        <f t="shared" si="46"/>
        <v>0</v>
      </c>
      <c r="AM183" s="24">
        <f t="shared" si="56"/>
        <v>0</v>
      </c>
      <c r="AN183" s="15">
        <f t="shared" si="56"/>
        <v>0</v>
      </c>
      <c r="AO183" s="23">
        <f t="shared" si="50"/>
        <v>0</v>
      </c>
      <c r="AP183" s="23">
        <f t="shared" si="51"/>
        <v>0</v>
      </c>
      <c r="AQ183" s="20"/>
    </row>
    <row r="184" spans="1:43" s="37" customFormat="1" ht="21" x14ac:dyDescent="0.35">
      <c r="A184" s="19"/>
      <c r="B184" s="18"/>
      <c r="C184" s="19"/>
      <c r="D184" s="25">
        <v>0</v>
      </c>
      <c r="E184" s="25"/>
      <c r="F184" s="21"/>
      <c r="G184" s="22"/>
      <c r="H184" s="23"/>
      <c r="I184" s="25">
        <v>13</v>
      </c>
      <c r="J184" s="23">
        <f t="shared" si="52"/>
        <v>0</v>
      </c>
      <c r="K184" s="100"/>
      <c r="L184" s="100">
        <f t="shared" si="53"/>
        <v>0</v>
      </c>
      <c r="M184" s="23"/>
      <c r="N184" s="23">
        <f t="shared" si="54"/>
        <v>0</v>
      </c>
      <c r="O184" s="23"/>
      <c r="P184" s="23">
        <f t="shared" si="55"/>
        <v>0</v>
      </c>
      <c r="Q184" s="23"/>
      <c r="R184" s="23">
        <f t="shared" si="39"/>
        <v>0</v>
      </c>
      <c r="S184" s="23"/>
      <c r="T184" s="23">
        <f t="shared" si="40"/>
        <v>0</v>
      </c>
      <c r="U184" s="23"/>
      <c r="V184" s="23">
        <f t="shared" si="47"/>
        <v>0</v>
      </c>
      <c r="W184" s="23"/>
      <c r="X184" s="23">
        <f t="shared" si="38"/>
        <v>0</v>
      </c>
      <c r="Y184" s="23"/>
      <c r="Z184" s="42">
        <f t="shared" si="48"/>
        <v>0</v>
      </c>
      <c r="AA184" s="23"/>
      <c r="AB184" s="23">
        <f t="shared" si="41"/>
        <v>0</v>
      </c>
      <c r="AC184" s="23"/>
      <c r="AD184" s="23">
        <f t="shared" si="42"/>
        <v>0</v>
      </c>
      <c r="AE184" s="23"/>
      <c r="AF184" s="23">
        <f t="shared" si="43"/>
        <v>0</v>
      </c>
      <c r="AG184" s="23"/>
      <c r="AH184" s="23">
        <f t="shared" si="44"/>
        <v>0</v>
      </c>
      <c r="AI184" s="23"/>
      <c r="AJ184" s="23">
        <f t="shared" si="45"/>
        <v>0</v>
      </c>
      <c r="AK184" s="23"/>
      <c r="AL184" s="23">
        <f t="shared" si="46"/>
        <v>0</v>
      </c>
      <c r="AM184" s="24">
        <f t="shared" si="56"/>
        <v>0</v>
      </c>
      <c r="AN184" s="15">
        <f t="shared" si="56"/>
        <v>0</v>
      </c>
      <c r="AO184" s="23">
        <f t="shared" si="50"/>
        <v>0</v>
      </c>
      <c r="AP184" s="23">
        <f t="shared" si="51"/>
        <v>0</v>
      </c>
      <c r="AQ184" s="20"/>
    </row>
    <row r="185" spans="1:43" s="37" customFormat="1" ht="21" x14ac:dyDescent="0.35">
      <c r="A185" s="19"/>
      <c r="B185" s="18"/>
      <c r="C185" s="19"/>
      <c r="D185" s="25">
        <v>33</v>
      </c>
      <c r="E185" s="25"/>
      <c r="F185" s="21"/>
      <c r="G185" s="22"/>
      <c r="H185" s="23"/>
      <c r="I185" s="25">
        <v>13</v>
      </c>
      <c r="J185" s="23">
        <f t="shared" si="52"/>
        <v>33</v>
      </c>
      <c r="K185" s="100"/>
      <c r="L185" s="100">
        <f t="shared" si="53"/>
        <v>0</v>
      </c>
      <c r="M185" s="23"/>
      <c r="N185" s="23">
        <f t="shared" si="54"/>
        <v>0</v>
      </c>
      <c r="O185" s="23">
        <f>2+5+5</f>
        <v>12</v>
      </c>
      <c r="P185" s="23">
        <f t="shared" si="55"/>
        <v>156</v>
      </c>
      <c r="Q185" s="23"/>
      <c r="R185" s="23">
        <f t="shared" si="39"/>
        <v>0</v>
      </c>
      <c r="S185" s="23"/>
      <c r="T185" s="23">
        <f t="shared" si="40"/>
        <v>0</v>
      </c>
      <c r="U185" s="23"/>
      <c r="V185" s="23">
        <f t="shared" si="47"/>
        <v>0</v>
      </c>
      <c r="W185" s="23"/>
      <c r="X185" s="23">
        <f t="shared" si="38"/>
        <v>0</v>
      </c>
      <c r="Y185" s="23"/>
      <c r="Z185" s="42">
        <f t="shared" si="48"/>
        <v>0</v>
      </c>
      <c r="AA185" s="23"/>
      <c r="AB185" s="23">
        <f t="shared" si="41"/>
        <v>0</v>
      </c>
      <c r="AC185" s="23"/>
      <c r="AD185" s="23">
        <f t="shared" si="42"/>
        <v>0</v>
      </c>
      <c r="AE185" s="23"/>
      <c r="AF185" s="23">
        <f t="shared" si="43"/>
        <v>0</v>
      </c>
      <c r="AG185" s="23">
        <v>10</v>
      </c>
      <c r="AH185" s="23">
        <f t="shared" si="44"/>
        <v>130</v>
      </c>
      <c r="AI185" s="23"/>
      <c r="AJ185" s="23">
        <f t="shared" si="45"/>
        <v>0</v>
      </c>
      <c r="AK185" s="23"/>
      <c r="AL185" s="23">
        <f t="shared" si="46"/>
        <v>0</v>
      </c>
      <c r="AM185" s="24">
        <f t="shared" si="56"/>
        <v>22</v>
      </c>
      <c r="AN185" s="15">
        <f t="shared" si="56"/>
        <v>286</v>
      </c>
      <c r="AO185" s="23">
        <f t="shared" si="50"/>
        <v>11</v>
      </c>
      <c r="AP185" s="23">
        <f t="shared" si="51"/>
        <v>143</v>
      </c>
      <c r="AQ185" s="20"/>
    </row>
    <row r="186" spans="1:43" s="37" customFormat="1" ht="21" x14ac:dyDescent="0.35">
      <c r="A186" s="19"/>
      <c r="B186" s="18"/>
      <c r="C186" s="19"/>
      <c r="D186" s="25"/>
      <c r="E186" s="25" t="s">
        <v>38</v>
      </c>
      <c r="F186" s="21">
        <v>6561</v>
      </c>
      <c r="G186" s="22">
        <v>243811</v>
      </c>
      <c r="H186" s="23">
        <v>24</v>
      </c>
      <c r="I186" s="25">
        <v>13</v>
      </c>
      <c r="J186" s="23">
        <f t="shared" si="52"/>
        <v>24</v>
      </c>
      <c r="K186" s="100"/>
      <c r="L186" s="100">
        <f t="shared" si="53"/>
        <v>0</v>
      </c>
      <c r="M186" s="23"/>
      <c r="N186" s="23">
        <f t="shared" si="54"/>
        <v>0</v>
      </c>
      <c r="O186" s="23"/>
      <c r="P186" s="23">
        <f t="shared" si="55"/>
        <v>0</v>
      </c>
      <c r="Q186" s="23"/>
      <c r="R186" s="23">
        <f t="shared" si="39"/>
        <v>0</v>
      </c>
      <c r="S186" s="23"/>
      <c r="T186" s="23">
        <f t="shared" si="40"/>
        <v>0</v>
      </c>
      <c r="U186" s="23"/>
      <c r="V186" s="23">
        <f t="shared" si="47"/>
        <v>0</v>
      </c>
      <c r="W186" s="23"/>
      <c r="X186" s="23">
        <f t="shared" si="38"/>
        <v>0</v>
      </c>
      <c r="Y186" s="23"/>
      <c r="Z186" s="42">
        <f t="shared" si="48"/>
        <v>0</v>
      </c>
      <c r="AA186" s="23"/>
      <c r="AB186" s="23">
        <f t="shared" si="41"/>
        <v>0</v>
      </c>
      <c r="AC186" s="23"/>
      <c r="AD186" s="23">
        <f t="shared" si="42"/>
        <v>0</v>
      </c>
      <c r="AE186" s="23"/>
      <c r="AF186" s="23">
        <f t="shared" si="43"/>
        <v>0</v>
      </c>
      <c r="AG186" s="23"/>
      <c r="AH186" s="23">
        <f t="shared" si="44"/>
        <v>0</v>
      </c>
      <c r="AI186" s="23"/>
      <c r="AJ186" s="23">
        <f t="shared" si="45"/>
        <v>0</v>
      </c>
      <c r="AK186" s="23"/>
      <c r="AL186" s="23">
        <f t="shared" si="46"/>
        <v>0</v>
      </c>
      <c r="AM186" s="24">
        <f t="shared" si="56"/>
        <v>0</v>
      </c>
      <c r="AN186" s="15">
        <f t="shared" si="56"/>
        <v>0</v>
      </c>
      <c r="AO186" s="23">
        <f t="shared" si="50"/>
        <v>24</v>
      </c>
      <c r="AP186" s="23">
        <f t="shared" si="51"/>
        <v>312</v>
      </c>
      <c r="AQ186" s="20"/>
    </row>
    <row r="187" spans="1:43" s="37" customFormat="1" ht="84" x14ac:dyDescent="0.35">
      <c r="A187" s="17">
        <v>70</v>
      </c>
      <c r="B187" s="18" t="s">
        <v>104</v>
      </c>
      <c r="C187" s="19" t="s">
        <v>40</v>
      </c>
      <c r="D187" s="20"/>
      <c r="E187" s="20"/>
      <c r="F187" s="21"/>
      <c r="G187" s="22"/>
      <c r="H187" s="23"/>
      <c r="I187" s="20"/>
      <c r="J187" s="23">
        <f t="shared" si="52"/>
        <v>0</v>
      </c>
      <c r="K187" s="100"/>
      <c r="L187" s="100">
        <f t="shared" si="53"/>
        <v>0</v>
      </c>
      <c r="M187" s="23"/>
      <c r="N187" s="23">
        <f t="shared" si="54"/>
        <v>0</v>
      </c>
      <c r="O187" s="23"/>
      <c r="P187" s="23">
        <f t="shared" si="55"/>
        <v>0</v>
      </c>
      <c r="Q187" s="23"/>
      <c r="R187" s="23">
        <f t="shared" si="39"/>
        <v>0</v>
      </c>
      <c r="S187" s="23"/>
      <c r="T187" s="23">
        <f t="shared" si="40"/>
        <v>0</v>
      </c>
      <c r="U187" s="23"/>
      <c r="V187" s="23">
        <f t="shared" si="47"/>
        <v>0</v>
      </c>
      <c r="W187" s="23"/>
      <c r="X187" s="23">
        <f t="shared" si="38"/>
        <v>0</v>
      </c>
      <c r="Y187" s="23"/>
      <c r="Z187" s="42">
        <f t="shared" si="48"/>
        <v>0</v>
      </c>
      <c r="AA187" s="23"/>
      <c r="AB187" s="23">
        <f t="shared" si="41"/>
        <v>0</v>
      </c>
      <c r="AC187" s="23"/>
      <c r="AD187" s="23">
        <f t="shared" si="42"/>
        <v>0</v>
      </c>
      <c r="AE187" s="23"/>
      <c r="AF187" s="23">
        <f t="shared" si="43"/>
        <v>0</v>
      </c>
      <c r="AG187" s="23"/>
      <c r="AH187" s="23">
        <f t="shared" si="44"/>
        <v>0</v>
      </c>
      <c r="AI187" s="23"/>
      <c r="AJ187" s="23">
        <f t="shared" si="45"/>
        <v>0</v>
      </c>
      <c r="AK187" s="23"/>
      <c r="AL187" s="23">
        <f t="shared" si="46"/>
        <v>0</v>
      </c>
      <c r="AM187" s="24">
        <f t="shared" si="56"/>
        <v>0</v>
      </c>
      <c r="AN187" s="15">
        <f t="shared" si="56"/>
        <v>0</v>
      </c>
      <c r="AO187" s="23">
        <f t="shared" si="50"/>
        <v>0</v>
      </c>
      <c r="AP187" s="23">
        <f t="shared" si="51"/>
        <v>0</v>
      </c>
      <c r="AQ187" s="20"/>
    </row>
    <row r="188" spans="1:43" s="37" customFormat="1" ht="21" x14ac:dyDescent="0.35">
      <c r="A188" s="19"/>
      <c r="B188" s="18"/>
      <c r="C188" s="19"/>
      <c r="D188" s="25">
        <v>12</v>
      </c>
      <c r="E188" s="25"/>
      <c r="F188" s="21"/>
      <c r="G188" s="22"/>
      <c r="H188" s="23"/>
      <c r="I188" s="25">
        <v>45</v>
      </c>
      <c r="J188" s="23">
        <f t="shared" si="52"/>
        <v>12</v>
      </c>
      <c r="K188" s="100"/>
      <c r="L188" s="100">
        <f t="shared" si="53"/>
        <v>0</v>
      </c>
      <c r="M188" s="23"/>
      <c r="N188" s="23">
        <f t="shared" si="54"/>
        <v>0</v>
      </c>
      <c r="O188" s="23"/>
      <c r="P188" s="23">
        <f t="shared" si="55"/>
        <v>0</v>
      </c>
      <c r="Q188" s="23"/>
      <c r="R188" s="23">
        <f t="shared" si="39"/>
        <v>0</v>
      </c>
      <c r="S188" s="23"/>
      <c r="T188" s="23">
        <f t="shared" si="40"/>
        <v>0</v>
      </c>
      <c r="U188" s="23"/>
      <c r="V188" s="23">
        <f t="shared" si="47"/>
        <v>0</v>
      </c>
      <c r="W188" s="23"/>
      <c r="X188" s="23">
        <f t="shared" si="38"/>
        <v>0</v>
      </c>
      <c r="Y188" s="23"/>
      <c r="Z188" s="42">
        <f t="shared" si="48"/>
        <v>0</v>
      </c>
      <c r="AA188" s="23"/>
      <c r="AB188" s="23">
        <f t="shared" si="41"/>
        <v>0</v>
      </c>
      <c r="AC188" s="23"/>
      <c r="AD188" s="23">
        <f t="shared" si="42"/>
        <v>0</v>
      </c>
      <c r="AE188" s="23"/>
      <c r="AF188" s="23">
        <f t="shared" si="43"/>
        <v>0</v>
      </c>
      <c r="AG188" s="23"/>
      <c r="AH188" s="23">
        <f t="shared" si="44"/>
        <v>0</v>
      </c>
      <c r="AI188" s="23"/>
      <c r="AJ188" s="23">
        <f t="shared" si="45"/>
        <v>0</v>
      </c>
      <c r="AK188" s="23"/>
      <c r="AL188" s="23">
        <f t="shared" si="46"/>
        <v>0</v>
      </c>
      <c r="AM188" s="24">
        <f t="shared" si="56"/>
        <v>0</v>
      </c>
      <c r="AN188" s="15">
        <f t="shared" si="56"/>
        <v>0</v>
      </c>
      <c r="AO188" s="23">
        <f t="shared" si="50"/>
        <v>12</v>
      </c>
      <c r="AP188" s="23">
        <f t="shared" si="51"/>
        <v>540</v>
      </c>
      <c r="AQ188" s="20"/>
    </row>
    <row r="189" spans="1:43" s="37" customFormat="1" ht="63" x14ac:dyDescent="0.35">
      <c r="A189" s="17">
        <v>72</v>
      </c>
      <c r="B189" s="18" t="s">
        <v>105</v>
      </c>
      <c r="C189" s="19" t="s">
        <v>40</v>
      </c>
      <c r="D189" s="20"/>
      <c r="E189" s="20"/>
      <c r="F189" s="21"/>
      <c r="G189" s="22"/>
      <c r="H189" s="23"/>
      <c r="I189" s="20"/>
      <c r="J189" s="23">
        <f t="shared" si="52"/>
        <v>0</v>
      </c>
      <c r="K189" s="100"/>
      <c r="L189" s="100">
        <f t="shared" si="53"/>
        <v>0</v>
      </c>
      <c r="M189" s="23"/>
      <c r="N189" s="23">
        <f t="shared" si="54"/>
        <v>0</v>
      </c>
      <c r="O189" s="23"/>
      <c r="P189" s="23">
        <f t="shared" si="55"/>
        <v>0</v>
      </c>
      <c r="Q189" s="23"/>
      <c r="R189" s="23">
        <f t="shared" si="39"/>
        <v>0</v>
      </c>
      <c r="S189" s="23"/>
      <c r="T189" s="23">
        <f t="shared" si="40"/>
        <v>0</v>
      </c>
      <c r="U189" s="23"/>
      <c r="V189" s="23">
        <f t="shared" si="47"/>
        <v>0</v>
      </c>
      <c r="W189" s="23"/>
      <c r="X189" s="23">
        <f t="shared" si="38"/>
        <v>0</v>
      </c>
      <c r="Y189" s="23"/>
      <c r="Z189" s="42">
        <f t="shared" si="48"/>
        <v>0</v>
      </c>
      <c r="AA189" s="23"/>
      <c r="AB189" s="23">
        <f t="shared" si="41"/>
        <v>0</v>
      </c>
      <c r="AC189" s="23"/>
      <c r="AD189" s="23">
        <f t="shared" si="42"/>
        <v>0</v>
      </c>
      <c r="AE189" s="23"/>
      <c r="AF189" s="23">
        <f t="shared" si="43"/>
        <v>0</v>
      </c>
      <c r="AG189" s="23"/>
      <c r="AH189" s="23">
        <f t="shared" si="44"/>
        <v>0</v>
      </c>
      <c r="AI189" s="23"/>
      <c r="AJ189" s="23">
        <f t="shared" si="45"/>
        <v>0</v>
      </c>
      <c r="AK189" s="23"/>
      <c r="AL189" s="23">
        <f t="shared" si="46"/>
        <v>0</v>
      </c>
      <c r="AM189" s="24">
        <f t="shared" si="56"/>
        <v>0</v>
      </c>
      <c r="AN189" s="15">
        <f t="shared" si="56"/>
        <v>0</v>
      </c>
      <c r="AO189" s="23">
        <f t="shared" si="50"/>
        <v>0</v>
      </c>
      <c r="AP189" s="23">
        <f t="shared" si="51"/>
        <v>0</v>
      </c>
      <c r="AQ189" s="20"/>
    </row>
    <row r="190" spans="1:43" s="37" customFormat="1" ht="21" x14ac:dyDescent="0.35">
      <c r="A190" s="19"/>
      <c r="B190" s="18"/>
      <c r="C190" s="19"/>
      <c r="D190" s="25">
        <v>0</v>
      </c>
      <c r="E190" s="25"/>
      <c r="F190" s="21"/>
      <c r="G190" s="22"/>
      <c r="H190" s="23"/>
      <c r="I190" s="25">
        <v>6</v>
      </c>
      <c r="J190" s="23">
        <f t="shared" si="52"/>
        <v>0</v>
      </c>
      <c r="K190" s="100"/>
      <c r="L190" s="100">
        <f t="shared" si="53"/>
        <v>0</v>
      </c>
      <c r="M190" s="23"/>
      <c r="N190" s="23">
        <f t="shared" si="54"/>
        <v>0</v>
      </c>
      <c r="O190" s="23"/>
      <c r="P190" s="23">
        <f t="shared" si="55"/>
        <v>0</v>
      </c>
      <c r="Q190" s="23"/>
      <c r="R190" s="23">
        <f t="shared" si="39"/>
        <v>0</v>
      </c>
      <c r="S190" s="23"/>
      <c r="T190" s="23">
        <f t="shared" si="40"/>
        <v>0</v>
      </c>
      <c r="U190" s="23"/>
      <c r="V190" s="23">
        <f t="shared" si="47"/>
        <v>0</v>
      </c>
      <c r="W190" s="23"/>
      <c r="X190" s="23">
        <f t="shared" si="38"/>
        <v>0</v>
      </c>
      <c r="Y190" s="23"/>
      <c r="Z190" s="42">
        <f t="shared" si="48"/>
        <v>0</v>
      </c>
      <c r="AA190" s="23"/>
      <c r="AB190" s="23">
        <f t="shared" si="41"/>
        <v>0</v>
      </c>
      <c r="AC190" s="23"/>
      <c r="AD190" s="23">
        <f t="shared" si="42"/>
        <v>0</v>
      </c>
      <c r="AE190" s="23"/>
      <c r="AF190" s="23">
        <f t="shared" si="43"/>
        <v>0</v>
      </c>
      <c r="AG190" s="23"/>
      <c r="AH190" s="23">
        <f t="shared" si="44"/>
        <v>0</v>
      </c>
      <c r="AI190" s="23"/>
      <c r="AJ190" s="23">
        <f t="shared" si="45"/>
        <v>0</v>
      </c>
      <c r="AK190" s="23"/>
      <c r="AL190" s="23">
        <f t="shared" si="46"/>
        <v>0</v>
      </c>
      <c r="AM190" s="24">
        <f t="shared" si="56"/>
        <v>0</v>
      </c>
      <c r="AN190" s="15">
        <f t="shared" si="56"/>
        <v>0</v>
      </c>
      <c r="AO190" s="23">
        <f t="shared" si="50"/>
        <v>0</v>
      </c>
      <c r="AP190" s="23">
        <f t="shared" si="51"/>
        <v>0</v>
      </c>
      <c r="AQ190" s="20"/>
    </row>
    <row r="191" spans="1:43" s="37" customFormat="1" ht="21" x14ac:dyDescent="0.35">
      <c r="A191" s="19"/>
      <c r="B191" s="18"/>
      <c r="C191" s="19"/>
      <c r="D191" s="25">
        <v>0</v>
      </c>
      <c r="E191" s="25"/>
      <c r="F191" s="21"/>
      <c r="G191" s="22"/>
      <c r="H191" s="23"/>
      <c r="I191" s="25">
        <v>6</v>
      </c>
      <c r="J191" s="23">
        <f t="shared" si="52"/>
        <v>0</v>
      </c>
      <c r="K191" s="100"/>
      <c r="L191" s="100">
        <f t="shared" si="53"/>
        <v>0</v>
      </c>
      <c r="M191" s="23"/>
      <c r="N191" s="23">
        <f t="shared" si="54"/>
        <v>0</v>
      </c>
      <c r="O191" s="23"/>
      <c r="P191" s="23">
        <f t="shared" si="55"/>
        <v>0</v>
      </c>
      <c r="Q191" s="23"/>
      <c r="R191" s="23">
        <f t="shared" si="39"/>
        <v>0</v>
      </c>
      <c r="S191" s="23"/>
      <c r="T191" s="23">
        <f t="shared" si="40"/>
        <v>0</v>
      </c>
      <c r="U191" s="23"/>
      <c r="V191" s="23">
        <f t="shared" si="47"/>
        <v>0</v>
      </c>
      <c r="W191" s="23"/>
      <c r="X191" s="23">
        <f t="shared" si="38"/>
        <v>0</v>
      </c>
      <c r="Y191" s="23"/>
      <c r="Z191" s="42">
        <f t="shared" si="48"/>
        <v>0</v>
      </c>
      <c r="AA191" s="23"/>
      <c r="AB191" s="23">
        <f t="shared" si="41"/>
        <v>0</v>
      </c>
      <c r="AC191" s="23"/>
      <c r="AD191" s="23">
        <f t="shared" si="42"/>
        <v>0</v>
      </c>
      <c r="AE191" s="23"/>
      <c r="AF191" s="23">
        <f t="shared" si="43"/>
        <v>0</v>
      </c>
      <c r="AG191" s="23"/>
      <c r="AH191" s="23">
        <f t="shared" si="44"/>
        <v>0</v>
      </c>
      <c r="AI191" s="23"/>
      <c r="AJ191" s="23">
        <f t="shared" si="45"/>
        <v>0</v>
      </c>
      <c r="AK191" s="23"/>
      <c r="AL191" s="23">
        <f t="shared" si="46"/>
        <v>0</v>
      </c>
      <c r="AM191" s="24">
        <f t="shared" si="56"/>
        <v>0</v>
      </c>
      <c r="AN191" s="15">
        <f t="shared" si="56"/>
        <v>0</v>
      </c>
      <c r="AO191" s="23">
        <f t="shared" si="50"/>
        <v>0</v>
      </c>
      <c r="AP191" s="23">
        <f t="shared" si="51"/>
        <v>0</v>
      </c>
      <c r="AQ191" s="20"/>
    </row>
    <row r="192" spans="1:43" s="37" customFormat="1" ht="21" x14ac:dyDescent="0.35">
      <c r="A192" s="19"/>
      <c r="B192" s="18"/>
      <c r="C192" s="19"/>
      <c r="D192" s="25">
        <v>147</v>
      </c>
      <c r="E192" s="25"/>
      <c r="F192" s="21"/>
      <c r="G192" s="22"/>
      <c r="H192" s="23"/>
      <c r="I192" s="25">
        <v>8</v>
      </c>
      <c r="J192" s="23">
        <f t="shared" si="52"/>
        <v>147</v>
      </c>
      <c r="K192" s="100"/>
      <c r="L192" s="100">
        <f t="shared" si="53"/>
        <v>0</v>
      </c>
      <c r="M192" s="23">
        <v>25</v>
      </c>
      <c r="N192" s="23">
        <f t="shared" si="54"/>
        <v>200</v>
      </c>
      <c r="O192" s="23">
        <f>50+10</f>
        <v>60</v>
      </c>
      <c r="P192" s="23">
        <f t="shared" si="55"/>
        <v>480</v>
      </c>
      <c r="Q192" s="23"/>
      <c r="R192" s="23">
        <f t="shared" si="39"/>
        <v>0</v>
      </c>
      <c r="S192" s="23"/>
      <c r="T192" s="23">
        <f t="shared" si="40"/>
        <v>0</v>
      </c>
      <c r="U192" s="23"/>
      <c r="V192" s="23">
        <f t="shared" si="47"/>
        <v>0</v>
      </c>
      <c r="W192" s="23"/>
      <c r="X192" s="23">
        <f t="shared" si="38"/>
        <v>0</v>
      </c>
      <c r="Y192" s="23"/>
      <c r="Z192" s="42">
        <f t="shared" si="48"/>
        <v>0</v>
      </c>
      <c r="AA192" s="23"/>
      <c r="AB192" s="23">
        <f t="shared" si="41"/>
        <v>0</v>
      </c>
      <c r="AC192" s="23">
        <f>2</f>
        <v>2</v>
      </c>
      <c r="AD192" s="23">
        <f t="shared" si="42"/>
        <v>16</v>
      </c>
      <c r="AE192" s="23">
        <v>6</v>
      </c>
      <c r="AF192" s="23">
        <f t="shared" si="43"/>
        <v>48</v>
      </c>
      <c r="AG192" s="23">
        <f>12</f>
        <v>12</v>
      </c>
      <c r="AH192" s="23">
        <f t="shared" si="44"/>
        <v>96</v>
      </c>
      <c r="AI192" s="23"/>
      <c r="AJ192" s="23">
        <f t="shared" si="45"/>
        <v>0</v>
      </c>
      <c r="AK192" s="23"/>
      <c r="AL192" s="23">
        <f t="shared" si="46"/>
        <v>0</v>
      </c>
      <c r="AM192" s="24">
        <f t="shared" ref="AM192:AN203" si="57">K192+M192+O192+Q192+S192+U192+W192+Y192+AA192+AC192+AE192+AG192+AI192+AK192</f>
        <v>105</v>
      </c>
      <c r="AN192" s="15">
        <f t="shared" si="57"/>
        <v>840</v>
      </c>
      <c r="AO192" s="23">
        <f t="shared" si="50"/>
        <v>42</v>
      </c>
      <c r="AP192" s="23">
        <f t="shared" si="51"/>
        <v>336</v>
      </c>
      <c r="AQ192" s="20"/>
    </row>
    <row r="193" spans="1:44" s="1" customFormat="1" ht="84" x14ac:dyDescent="0.35">
      <c r="A193" s="17">
        <v>73</v>
      </c>
      <c r="B193" s="18" t="s">
        <v>106</v>
      </c>
      <c r="C193" s="19" t="s">
        <v>35</v>
      </c>
      <c r="D193" s="20"/>
      <c r="E193" s="20"/>
      <c r="F193" s="21"/>
      <c r="G193" s="22"/>
      <c r="H193" s="23"/>
      <c r="I193" s="20"/>
      <c r="J193" s="23">
        <f t="shared" si="52"/>
        <v>0</v>
      </c>
      <c r="K193" s="100"/>
      <c r="L193" s="100">
        <f t="shared" si="53"/>
        <v>0</v>
      </c>
      <c r="M193" s="23"/>
      <c r="N193" s="23">
        <f t="shared" si="54"/>
        <v>0</v>
      </c>
      <c r="O193" s="23"/>
      <c r="P193" s="23">
        <f t="shared" si="55"/>
        <v>0</v>
      </c>
      <c r="Q193" s="23"/>
      <c r="R193" s="23">
        <f t="shared" si="39"/>
        <v>0</v>
      </c>
      <c r="S193" s="23"/>
      <c r="T193" s="23">
        <f t="shared" si="40"/>
        <v>0</v>
      </c>
      <c r="U193" s="23"/>
      <c r="V193" s="23">
        <f t="shared" si="47"/>
        <v>0</v>
      </c>
      <c r="W193" s="23"/>
      <c r="X193" s="23">
        <f t="shared" si="38"/>
        <v>0</v>
      </c>
      <c r="Y193" s="23"/>
      <c r="Z193" s="42">
        <f t="shared" si="48"/>
        <v>0</v>
      </c>
      <c r="AA193" s="23"/>
      <c r="AB193" s="23">
        <f t="shared" si="41"/>
        <v>0</v>
      </c>
      <c r="AC193" s="23"/>
      <c r="AD193" s="23">
        <f t="shared" si="42"/>
        <v>0</v>
      </c>
      <c r="AE193" s="23"/>
      <c r="AF193" s="23">
        <f t="shared" si="43"/>
        <v>0</v>
      </c>
      <c r="AG193" s="23"/>
      <c r="AH193" s="23">
        <f t="shared" si="44"/>
        <v>0</v>
      </c>
      <c r="AI193" s="23"/>
      <c r="AJ193" s="23">
        <f t="shared" si="45"/>
        <v>0</v>
      </c>
      <c r="AK193" s="23"/>
      <c r="AL193" s="23">
        <f t="shared" si="46"/>
        <v>0</v>
      </c>
      <c r="AM193" s="24">
        <f t="shared" si="57"/>
        <v>0</v>
      </c>
      <c r="AN193" s="15">
        <f t="shared" si="57"/>
        <v>0</v>
      </c>
      <c r="AO193" s="23">
        <f t="shared" si="50"/>
        <v>0</v>
      </c>
      <c r="AP193" s="23">
        <f t="shared" si="51"/>
        <v>0</v>
      </c>
      <c r="AQ193" s="20"/>
      <c r="AR193" s="37"/>
    </row>
    <row r="194" spans="1:44" s="1" customFormat="1" ht="21" x14ac:dyDescent="0.35">
      <c r="A194" s="19"/>
      <c r="B194" s="18"/>
      <c r="C194" s="19"/>
      <c r="D194" s="25">
        <v>3</v>
      </c>
      <c r="E194" s="25"/>
      <c r="F194" s="21"/>
      <c r="G194" s="22"/>
      <c r="H194" s="23"/>
      <c r="I194" s="25">
        <v>115</v>
      </c>
      <c r="J194" s="23">
        <f t="shared" si="52"/>
        <v>3</v>
      </c>
      <c r="K194" s="100"/>
      <c r="L194" s="100">
        <f t="shared" si="53"/>
        <v>0</v>
      </c>
      <c r="M194" s="23"/>
      <c r="N194" s="23">
        <f t="shared" si="54"/>
        <v>0</v>
      </c>
      <c r="O194" s="23">
        <v>2</v>
      </c>
      <c r="P194" s="23">
        <f t="shared" si="55"/>
        <v>230</v>
      </c>
      <c r="Q194" s="23"/>
      <c r="R194" s="23">
        <f t="shared" si="39"/>
        <v>0</v>
      </c>
      <c r="S194" s="23"/>
      <c r="T194" s="23">
        <f t="shared" si="40"/>
        <v>0</v>
      </c>
      <c r="U194" s="23"/>
      <c r="V194" s="23">
        <f t="shared" si="47"/>
        <v>0</v>
      </c>
      <c r="W194" s="23"/>
      <c r="X194" s="23">
        <f t="shared" si="38"/>
        <v>0</v>
      </c>
      <c r="Y194" s="23"/>
      <c r="Z194" s="42">
        <f t="shared" si="48"/>
        <v>0</v>
      </c>
      <c r="AA194" s="23"/>
      <c r="AB194" s="23">
        <f t="shared" si="41"/>
        <v>0</v>
      </c>
      <c r="AC194" s="23"/>
      <c r="AD194" s="23">
        <f t="shared" si="42"/>
        <v>0</v>
      </c>
      <c r="AE194" s="23"/>
      <c r="AF194" s="23">
        <f t="shared" si="43"/>
        <v>0</v>
      </c>
      <c r="AG194" s="23"/>
      <c r="AH194" s="23">
        <f t="shared" si="44"/>
        <v>0</v>
      </c>
      <c r="AI194" s="23"/>
      <c r="AJ194" s="23">
        <f t="shared" si="45"/>
        <v>0</v>
      </c>
      <c r="AK194" s="23"/>
      <c r="AL194" s="23">
        <f t="shared" si="46"/>
        <v>0</v>
      </c>
      <c r="AM194" s="24">
        <f t="shared" si="57"/>
        <v>2</v>
      </c>
      <c r="AN194" s="15">
        <f t="shared" si="57"/>
        <v>230</v>
      </c>
      <c r="AO194" s="23">
        <f t="shared" si="50"/>
        <v>1</v>
      </c>
      <c r="AP194" s="23">
        <f t="shared" si="51"/>
        <v>115</v>
      </c>
      <c r="AQ194" s="20"/>
      <c r="AR194" s="37"/>
    </row>
    <row r="195" spans="1:44" s="1" customFormat="1" ht="63" x14ac:dyDescent="0.35">
      <c r="A195" s="17">
        <v>74</v>
      </c>
      <c r="B195" s="18" t="s">
        <v>107</v>
      </c>
      <c r="C195" s="19" t="s">
        <v>31</v>
      </c>
      <c r="D195" s="20"/>
      <c r="E195" s="20"/>
      <c r="F195" s="21"/>
      <c r="G195" s="22"/>
      <c r="H195" s="23"/>
      <c r="I195" s="20"/>
      <c r="J195" s="23">
        <f t="shared" si="52"/>
        <v>0</v>
      </c>
      <c r="K195" s="100"/>
      <c r="L195" s="100">
        <f t="shared" si="53"/>
        <v>0</v>
      </c>
      <c r="M195" s="23"/>
      <c r="N195" s="23">
        <f t="shared" si="54"/>
        <v>0</v>
      </c>
      <c r="O195" s="23"/>
      <c r="P195" s="23">
        <f t="shared" si="55"/>
        <v>0</v>
      </c>
      <c r="Q195" s="23"/>
      <c r="R195" s="23">
        <f t="shared" si="39"/>
        <v>0</v>
      </c>
      <c r="S195" s="23"/>
      <c r="T195" s="23">
        <f t="shared" si="40"/>
        <v>0</v>
      </c>
      <c r="U195" s="23"/>
      <c r="V195" s="23">
        <f t="shared" si="47"/>
        <v>0</v>
      </c>
      <c r="W195" s="23"/>
      <c r="X195" s="23">
        <f t="shared" si="38"/>
        <v>0</v>
      </c>
      <c r="Y195" s="23"/>
      <c r="Z195" s="42">
        <f t="shared" si="48"/>
        <v>0</v>
      </c>
      <c r="AA195" s="23"/>
      <c r="AB195" s="23">
        <f t="shared" si="41"/>
        <v>0</v>
      </c>
      <c r="AC195" s="23"/>
      <c r="AD195" s="23">
        <f t="shared" si="42"/>
        <v>0</v>
      </c>
      <c r="AE195" s="23"/>
      <c r="AF195" s="23">
        <f t="shared" si="43"/>
        <v>0</v>
      </c>
      <c r="AG195" s="23"/>
      <c r="AH195" s="23">
        <f t="shared" si="44"/>
        <v>0</v>
      </c>
      <c r="AI195" s="23"/>
      <c r="AJ195" s="23">
        <f t="shared" si="45"/>
        <v>0</v>
      </c>
      <c r="AK195" s="23"/>
      <c r="AL195" s="23">
        <f t="shared" si="46"/>
        <v>0</v>
      </c>
      <c r="AM195" s="24">
        <f t="shared" si="57"/>
        <v>0</v>
      </c>
      <c r="AN195" s="15">
        <f t="shared" si="57"/>
        <v>0</v>
      </c>
      <c r="AO195" s="23">
        <f t="shared" si="50"/>
        <v>0</v>
      </c>
      <c r="AP195" s="23">
        <f t="shared" si="51"/>
        <v>0</v>
      </c>
      <c r="AQ195" s="20"/>
      <c r="AR195" s="37"/>
    </row>
    <row r="196" spans="1:44" s="1" customFormat="1" ht="21" x14ac:dyDescent="0.35">
      <c r="A196" s="19"/>
      <c r="B196" s="18"/>
      <c r="C196" s="19"/>
      <c r="D196" s="25">
        <v>21</v>
      </c>
      <c r="E196" s="25"/>
      <c r="F196" s="21"/>
      <c r="G196" s="22"/>
      <c r="H196" s="23"/>
      <c r="I196" s="25">
        <v>50</v>
      </c>
      <c r="J196" s="23">
        <f t="shared" si="52"/>
        <v>21</v>
      </c>
      <c r="K196" s="100"/>
      <c r="L196" s="100">
        <f t="shared" si="53"/>
        <v>0</v>
      </c>
      <c r="M196" s="23"/>
      <c r="N196" s="23">
        <f t="shared" si="54"/>
        <v>0</v>
      </c>
      <c r="O196" s="23">
        <f>1</f>
        <v>1</v>
      </c>
      <c r="P196" s="23">
        <f t="shared" si="55"/>
        <v>50</v>
      </c>
      <c r="Q196" s="23"/>
      <c r="R196" s="23">
        <f t="shared" si="39"/>
        <v>0</v>
      </c>
      <c r="S196" s="23"/>
      <c r="T196" s="23">
        <f t="shared" si="40"/>
        <v>0</v>
      </c>
      <c r="U196" s="23"/>
      <c r="V196" s="23">
        <f t="shared" si="47"/>
        <v>0</v>
      </c>
      <c r="W196" s="23"/>
      <c r="X196" s="23">
        <f t="shared" ref="X196:X203" si="58">I196*W196</f>
        <v>0</v>
      </c>
      <c r="Y196" s="23"/>
      <c r="Z196" s="42">
        <f t="shared" si="48"/>
        <v>0</v>
      </c>
      <c r="AA196" s="23"/>
      <c r="AB196" s="23">
        <f t="shared" si="41"/>
        <v>0</v>
      </c>
      <c r="AC196" s="23"/>
      <c r="AD196" s="23">
        <f t="shared" si="42"/>
        <v>0</v>
      </c>
      <c r="AE196" s="23"/>
      <c r="AF196" s="23">
        <f t="shared" si="43"/>
        <v>0</v>
      </c>
      <c r="AG196" s="23">
        <v>2</v>
      </c>
      <c r="AH196" s="23">
        <f t="shared" si="44"/>
        <v>100</v>
      </c>
      <c r="AI196" s="23"/>
      <c r="AJ196" s="23">
        <f t="shared" si="45"/>
        <v>0</v>
      </c>
      <c r="AK196" s="23"/>
      <c r="AL196" s="23">
        <f t="shared" si="46"/>
        <v>0</v>
      </c>
      <c r="AM196" s="24">
        <f t="shared" si="57"/>
        <v>3</v>
      </c>
      <c r="AN196" s="15">
        <f t="shared" si="57"/>
        <v>150</v>
      </c>
      <c r="AO196" s="23">
        <f t="shared" si="50"/>
        <v>18</v>
      </c>
      <c r="AP196" s="23">
        <f t="shared" si="51"/>
        <v>900</v>
      </c>
      <c r="AQ196" s="20"/>
      <c r="AR196" s="37"/>
    </row>
    <row r="197" spans="1:44" s="1" customFormat="1" ht="147" x14ac:dyDescent="0.35">
      <c r="A197" s="17">
        <v>77</v>
      </c>
      <c r="B197" s="18" t="s">
        <v>108</v>
      </c>
      <c r="C197" s="19" t="s">
        <v>80</v>
      </c>
      <c r="D197" s="20"/>
      <c r="E197" s="20"/>
      <c r="F197" s="21"/>
      <c r="G197" s="22"/>
      <c r="H197" s="23"/>
      <c r="I197" s="20"/>
      <c r="J197" s="23">
        <f t="shared" si="52"/>
        <v>0</v>
      </c>
      <c r="K197" s="100"/>
      <c r="L197" s="100">
        <f t="shared" si="53"/>
        <v>0</v>
      </c>
      <c r="M197" s="23"/>
      <c r="N197" s="23">
        <f t="shared" si="54"/>
        <v>0</v>
      </c>
      <c r="O197" s="23"/>
      <c r="P197" s="23">
        <f t="shared" si="55"/>
        <v>0</v>
      </c>
      <c r="Q197" s="23"/>
      <c r="R197" s="23">
        <f t="shared" si="39"/>
        <v>0</v>
      </c>
      <c r="S197" s="23"/>
      <c r="T197" s="23">
        <f t="shared" si="40"/>
        <v>0</v>
      </c>
      <c r="U197" s="23"/>
      <c r="V197" s="23">
        <f t="shared" si="47"/>
        <v>0</v>
      </c>
      <c r="W197" s="23"/>
      <c r="X197" s="23">
        <f t="shared" si="58"/>
        <v>0</v>
      </c>
      <c r="Y197" s="23"/>
      <c r="Z197" s="42">
        <f t="shared" si="48"/>
        <v>0</v>
      </c>
      <c r="AA197" s="23"/>
      <c r="AB197" s="23">
        <f t="shared" si="41"/>
        <v>0</v>
      </c>
      <c r="AC197" s="23"/>
      <c r="AD197" s="23">
        <f t="shared" si="42"/>
        <v>0</v>
      </c>
      <c r="AE197" s="23"/>
      <c r="AF197" s="23">
        <f t="shared" si="43"/>
        <v>0</v>
      </c>
      <c r="AG197" s="23"/>
      <c r="AH197" s="23">
        <f t="shared" si="44"/>
        <v>0</v>
      </c>
      <c r="AI197" s="23"/>
      <c r="AJ197" s="23">
        <f t="shared" si="45"/>
        <v>0</v>
      </c>
      <c r="AK197" s="23"/>
      <c r="AL197" s="23">
        <f t="shared" si="46"/>
        <v>0</v>
      </c>
      <c r="AM197" s="24">
        <f t="shared" si="57"/>
        <v>0</v>
      </c>
      <c r="AN197" s="15">
        <f t="shared" si="57"/>
        <v>0</v>
      </c>
      <c r="AO197" s="23">
        <f t="shared" si="50"/>
        <v>0</v>
      </c>
      <c r="AP197" s="23">
        <f t="shared" si="51"/>
        <v>0</v>
      </c>
      <c r="AQ197" s="20"/>
      <c r="AR197" s="37"/>
    </row>
    <row r="198" spans="1:44" s="1" customFormat="1" ht="21" x14ac:dyDescent="0.35">
      <c r="A198" s="19"/>
      <c r="B198" s="18"/>
      <c r="C198" s="19"/>
      <c r="D198" s="25">
        <v>41</v>
      </c>
      <c r="E198" s="25"/>
      <c r="F198" s="21"/>
      <c r="G198" s="22"/>
      <c r="H198" s="23"/>
      <c r="I198" s="25">
        <v>15</v>
      </c>
      <c r="J198" s="23">
        <f t="shared" si="52"/>
        <v>41</v>
      </c>
      <c r="K198" s="100">
        <v>2</v>
      </c>
      <c r="L198" s="100">
        <f t="shared" si="53"/>
        <v>30</v>
      </c>
      <c r="M198" s="23"/>
      <c r="N198" s="23">
        <f t="shared" si="54"/>
        <v>0</v>
      </c>
      <c r="O198" s="23"/>
      <c r="P198" s="23">
        <f t="shared" si="55"/>
        <v>0</v>
      </c>
      <c r="Q198" s="23"/>
      <c r="R198" s="23">
        <f t="shared" si="39"/>
        <v>0</v>
      </c>
      <c r="S198" s="23"/>
      <c r="T198" s="23">
        <f t="shared" si="40"/>
        <v>0</v>
      </c>
      <c r="U198" s="23"/>
      <c r="V198" s="23">
        <f t="shared" si="47"/>
        <v>0</v>
      </c>
      <c r="W198" s="23"/>
      <c r="X198" s="23">
        <f t="shared" si="58"/>
        <v>0</v>
      </c>
      <c r="Y198" s="23"/>
      <c r="Z198" s="42">
        <f t="shared" si="48"/>
        <v>0</v>
      </c>
      <c r="AA198" s="23"/>
      <c r="AB198" s="23">
        <f t="shared" si="41"/>
        <v>0</v>
      </c>
      <c r="AC198" s="23"/>
      <c r="AD198" s="23">
        <f t="shared" si="42"/>
        <v>0</v>
      </c>
      <c r="AE198" s="23"/>
      <c r="AF198" s="23">
        <f t="shared" si="43"/>
        <v>0</v>
      </c>
      <c r="AG198" s="23"/>
      <c r="AH198" s="23">
        <f t="shared" si="44"/>
        <v>0</v>
      </c>
      <c r="AI198" s="23"/>
      <c r="AJ198" s="23">
        <f t="shared" si="45"/>
        <v>0</v>
      </c>
      <c r="AK198" s="23"/>
      <c r="AL198" s="23">
        <f t="shared" si="46"/>
        <v>0</v>
      </c>
      <c r="AM198" s="24">
        <f t="shared" si="57"/>
        <v>2</v>
      </c>
      <c r="AN198" s="15">
        <f t="shared" si="57"/>
        <v>30</v>
      </c>
      <c r="AO198" s="23">
        <f t="shared" si="50"/>
        <v>39</v>
      </c>
      <c r="AP198" s="23">
        <f t="shared" si="51"/>
        <v>585</v>
      </c>
      <c r="AQ198" s="20"/>
      <c r="AR198" s="37"/>
    </row>
    <row r="199" spans="1:44" s="1" customFormat="1" ht="63" x14ac:dyDescent="0.35">
      <c r="A199" s="17">
        <v>78</v>
      </c>
      <c r="B199" s="18" t="s">
        <v>109</v>
      </c>
      <c r="C199" s="19" t="s">
        <v>110</v>
      </c>
      <c r="D199" s="20"/>
      <c r="E199" s="20"/>
      <c r="F199" s="21"/>
      <c r="G199" s="22"/>
      <c r="H199" s="23"/>
      <c r="I199" s="20"/>
      <c r="J199" s="23">
        <f t="shared" si="52"/>
        <v>0</v>
      </c>
      <c r="K199" s="100"/>
      <c r="L199" s="100">
        <f>I199*K199</f>
        <v>0</v>
      </c>
      <c r="M199" s="23"/>
      <c r="N199" s="23">
        <f t="shared" si="54"/>
        <v>0</v>
      </c>
      <c r="O199" s="23"/>
      <c r="P199" s="23">
        <f t="shared" si="55"/>
        <v>0</v>
      </c>
      <c r="Q199" s="23"/>
      <c r="R199" s="23">
        <f t="shared" si="39"/>
        <v>0</v>
      </c>
      <c r="S199" s="23"/>
      <c r="T199" s="23">
        <f t="shared" si="40"/>
        <v>0</v>
      </c>
      <c r="U199" s="23"/>
      <c r="V199" s="23">
        <f t="shared" si="47"/>
        <v>0</v>
      </c>
      <c r="W199" s="23"/>
      <c r="X199" s="23">
        <f t="shared" si="58"/>
        <v>0</v>
      </c>
      <c r="Y199" s="23"/>
      <c r="Z199" s="42">
        <f t="shared" si="48"/>
        <v>0</v>
      </c>
      <c r="AA199" s="23"/>
      <c r="AB199" s="23">
        <f t="shared" si="41"/>
        <v>0</v>
      </c>
      <c r="AC199" s="23"/>
      <c r="AD199" s="23">
        <f t="shared" si="42"/>
        <v>0</v>
      </c>
      <c r="AE199" s="23"/>
      <c r="AF199" s="23">
        <f t="shared" si="43"/>
        <v>0</v>
      </c>
      <c r="AG199" s="23"/>
      <c r="AH199" s="23">
        <f t="shared" si="44"/>
        <v>0</v>
      </c>
      <c r="AI199" s="23"/>
      <c r="AJ199" s="23">
        <f t="shared" si="45"/>
        <v>0</v>
      </c>
      <c r="AK199" s="23"/>
      <c r="AL199" s="23">
        <f t="shared" si="46"/>
        <v>0</v>
      </c>
      <c r="AM199" s="24">
        <f t="shared" si="57"/>
        <v>0</v>
      </c>
      <c r="AN199" s="15">
        <f t="shared" si="57"/>
        <v>0</v>
      </c>
      <c r="AO199" s="23">
        <f t="shared" si="50"/>
        <v>0</v>
      </c>
      <c r="AP199" s="23">
        <f t="shared" si="51"/>
        <v>0</v>
      </c>
      <c r="AQ199" s="20"/>
      <c r="AR199" s="37"/>
    </row>
    <row r="200" spans="1:44" s="75" customFormat="1" ht="21" customHeight="1" x14ac:dyDescent="0.35">
      <c r="A200" s="61">
        <v>49</v>
      </c>
      <c r="B200" s="62" t="s">
        <v>273</v>
      </c>
      <c r="C200" s="63" t="s">
        <v>44</v>
      </c>
      <c r="D200" s="64"/>
      <c r="E200" s="65"/>
      <c r="F200" s="66"/>
      <c r="G200" s="67"/>
      <c r="H200" s="64"/>
      <c r="I200" s="64"/>
      <c r="J200" s="64">
        <f t="shared" si="52"/>
        <v>0</v>
      </c>
      <c r="K200" s="96"/>
      <c r="L200" s="100">
        <f t="shared" ref="L200:L237" si="59">I200*K200</f>
        <v>0</v>
      </c>
      <c r="M200" s="64"/>
      <c r="N200" s="64">
        <f t="shared" si="54"/>
        <v>0</v>
      </c>
      <c r="O200" s="64"/>
      <c r="P200" s="64">
        <f t="shared" si="55"/>
        <v>0</v>
      </c>
      <c r="Q200" s="64"/>
      <c r="R200" s="64">
        <f t="shared" si="39"/>
        <v>0</v>
      </c>
      <c r="S200" s="64"/>
      <c r="T200" s="64">
        <f t="shared" si="40"/>
        <v>0</v>
      </c>
      <c r="U200" s="64"/>
      <c r="V200" s="64">
        <f t="shared" si="47"/>
        <v>0</v>
      </c>
      <c r="W200" s="64"/>
      <c r="X200" s="64">
        <f t="shared" si="58"/>
        <v>0</v>
      </c>
      <c r="Y200" s="64"/>
      <c r="Z200" s="64">
        <f t="shared" si="48"/>
        <v>0</v>
      </c>
      <c r="AA200" s="64"/>
      <c r="AB200" s="64">
        <f t="shared" si="41"/>
        <v>0</v>
      </c>
      <c r="AC200" s="64"/>
      <c r="AD200" s="64">
        <f t="shared" si="42"/>
        <v>0</v>
      </c>
      <c r="AE200" s="64"/>
      <c r="AF200" s="64">
        <f t="shared" si="43"/>
        <v>0</v>
      </c>
      <c r="AG200" s="64"/>
      <c r="AH200" s="64">
        <f t="shared" si="44"/>
        <v>0</v>
      </c>
      <c r="AI200" s="64"/>
      <c r="AJ200" s="64">
        <f t="shared" si="45"/>
        <v>0</v>
      </c>
      <c r="AK200" s="64"/>
      <c r="AL200" s="64">
        <f t="shared" si="46"/>
        <v>0</v>
      </c>
      <c r="AM200" s="68">
        <f t="shared" si="57"/>
        <v>0</v>
      </c>
      <c r="AN200" s="54">
        <f t="shared" si="57"/>
        <v>0</v>
      </c>
      <c r="AO200" s="64">
        <f t="shared" si="50"/>
        <v>0</v>
      </c>
      <c r="AP200" s="64">
        <f t="shared" si="51"/>
        <v>0</v>
      </c>
      <c r="AQ200" s="65"/>
    </row>
    <row r="201" spans="1:44" s="75" customFormat="1" ht="21" customHeight="1" x14ac:dyDescent="0.35">
      <c r="A201" s="63"/>
      <c r="B201" s="62"/>
      <c r="C201" s="63"/>
      <c r="D201" s="64">
        <v>0</v>
      </c>
      <c r="E201" s="69"/>
      <c r="F201" s="66"/>
      <c r="G201" s="67"/>
      <c r="H201" s="64"/>
      <c r="I201" s="64">
        <v>44</v>
      </c>
      <c r="J201" s="64">
        <f t="shared" si="52"/>
        <v>0</v>
      </c>
      <c r="K201" s="96"/>
      <c r="L201" s="100">
        <f t="shared" si="59"/>
        <v>0</v>
      </c>
      <c r="M201" s="64"/>
      <c r="N201" s="64">
        <f t="shared" si="54"/>
        <v>0</v>
      </c>
      <c r="O201" s="64"/>
      <c r="P201" s="64">
        <f t="shared" si="55"/>
        <v>0</v>
      </c>
      <c r="Q201" s="64"/>
      <c r="R201" s="64">
        <f t="shared" si="39"/>
        <v>0</v>
      </c>
      <c r="S201" s="64"/>
      <c r="T201" s="64">
        <f t="shared" si="40"/>
        <v>0</v>
      </c>
      <c r="U201" s="64"/>
      <c r="V201" s="64">
        <f t="shared" si="47"/>
        <v>0</v>
      </c>
      <c r="W201" s="64"/>
      <c r="X201" s="64">
        <f t="shared" si="58"/>
        <v>0</v>
      </c>
      <c r="Y201" s="64"/>
      <c r="Z201" s="64">
        <f t="shared" si="48"/>
        <v>0</v>
      </c>
      <c r="AA201" s="64"/>
      <c r="AB201" s="64">
        <f t="shared" si="41"/>
        <v>0</v>
      </c>
      <c r="AC201" s="64"/>
      <c r="AD201" s="64">
        <f t="shared" si="42"/>
        <v>0</v>
      </c>
      <c r="AE201" s="64"/>
      <c r="AF201" s="64">
        <f t="shared" si="43"/>
        <v>0</v>
      </c>
      <c r="AG201" s="64"/>
      <c r="AH201" s="64">
        <f t="shared" si="44"/>
        <v>0</v>
      </c>
      <c r="AI201" s="64"/>
      <c r="AJ201" s="64">
        <f t="shared" si="45"/>
        <v>0</v>
      </c>
      <c r="AK201" s="64"/>
      <c r="AL201" s="64">
        <f t="shared" si="46"/>
        <v>0</v>
      </c>
      <c r="AM201" s="68">
        <f t="shared" si="57"/>
        <v>0</v>
      </c>
      <c r="AN201" s="54">
        <f t="shared" si="57"/>
        <v>0</v>
      </c>
      <c r="AO201" s="64">
        <f t="shared" si="50"/>
        <v>0</v>
      </c>
      <c r="AP201" s="64">
        <f t="shared" si="51"/>
        <v>0</v>
      </c>
      <c r="AQ201" s="65"/>
    </row>
    <row r="202" spans="1:44" s="75" customFormat="1" ht="21" customHeight="1" x14ac:dyDescent="0.35">
      <c r="A202" s="63"/>
      <c r="B202" s="62"/>
      <c r="C202" s="63"/>
      <c r="D202" s="64">
        <v>30</v>
      </c>
      <c r="E202" s="69"/>
      <c r="F202" s="66"/>
      <c r="G202" s="67"/>
      <c r="H202" s="64"/>
      <c r="I202" s="64">
        <v>39</v>
      </c>
      <c r="J202" s="64">
        <f t="shared" si="52"/>
        <v>30</v>
      </c>
      <c r="K202" s="96">
        <v>30</v>
      </c>
      <c r="L202" s="100">
        <f t="shared" si="59"/>
        <v>1170</v>
      </c>
      <c r="M202" s="64"/>
      <c r="N202" s="64">
        <f t="shared" si="54"/>
        <v>0</v>
      </c>
      <c r="O202" s="64"/>
      <c r="P202" s="64">
        <f t="shared" si="55"/>
        <v>0</v>
      </c>
      <c r="Q202" s="64"/>
      <c r="R202" s="64">
        <f t="shared" ref="R202:R203" si="60">I202*Q202</f>
        <v>0</v>
      </c>
      <c r="S202" s="64"/>
      <c r="T202" s="64">
        <f t="shared" ref="T202:T203" si="61">I202*S202</f>
        <v>0</v>
      </c>
      <c r="U202" s="64"/>
      <c r="V202" s="64">
        <f t="shared" si="47"/>
        <v>0</v>
      </c>
      <c r="W202" s="64"/>
      <c r="X202" s="64">
        <f t="shared" si="58"/>
        <v>0</v>
      </c>
      <c r="Y202" s="64"/>
      <c r="Z202" s="64">
        <f t="shared" si="48"/>
        <v>0</v>
      </c>
      <c r="AA202" s="64">
        <v>0</v>
      </c>
      <c r="AB202" s="64">
        <f t="shared" ref="AB202:AB203" si="62">I202*AA202</f>
        <v>0</v>
      </c>
      <c r="AC202" s="64"/>
      <c r="AD202" s="64">
        <f t="shared" ref="AD202:AD203" si="63">I202*AC202</f>
        <v>0</v>
      </c>
      <c r="AE202" s="64"/>
      <c r="AF202" s="64">
        <f t="shared" ref="AF202:AF203" si="64">I202*AE202</f>
        <v>0</v>
      </c>
      <c r="AG202" s="64"/>
      <c r="AH202" s="64">
        <f t="shared" ref="AH202:AH203" si="65">I202*AG202</f>
        <v>0</v>
      </c>
      <c r="AI202" s="64"/>
      <c r="AJ202" s="64">
        <f t="shared" ref="AJ202:AJ203" si="66">I202*AI202</f>
        <v>0</v>
      </c>
      <c r="AK202" s="64"/>
      <c r="AL202" s="64">
        <f t="shared" ref="AL202:AL203" si="67">I202*AK202</f>
        <v>0</v>
      </c>
      <c r="AM202" s="68">
        <f t="shared" si="57"/>
        <v>30</v>
      </c>
      <c r="AN202" s="54">
        <f t="shared" si="57"/>
        <v>1170</v>
      </c>
      <c r="AO202" s="64">
        <f t="shared" si="50"/>
        <v>0</v>
      </c>
      <c r="AP202" s="64">
        <f t="shared" si="51"/>
        <v>0</v>
      </c>
      <c r="AQ202" s="65"/>
    </row>
    <row r="203" spans="1:44" s="75" customFormat="1" ht="21" customHeight="1" x14ac:dyDescent="0.35">
      <c r="A203" s="63"/>
      <c r="B203" s="62"/>
      <c r="C203" s="63"/>
      <c r="D203" s="64"/>
      <c r="E203" s="69" t="s">
        <v>248</v>
      </c>
      <c r="F203" s="66" t="s">
        <v>305</v>
      </c>
      <c r="G203" s="67">
        <v>243857</v>
      </c>
      <c r="H203" s="64">
        <v>12</v>
      </c>
      <c r="I203" s="64">
        <v>44</v>
      </c>
      <c r="J203" s="64">
        <f t="shared" si="52"/>
        <v>12</v>
      </c>
      <c r="K203" s="96"/>
      <c r="L203" s="100">
        <f t="shared" si="59"/>
        <v>0</v>
      </c>
      <c r="M203" s="64"/>
      <c r="N203" s="64">
        <f t="shared" si="54"/>
        <v>0</v>
      </c>
      <c r="O203" s="64"/>
      <c r="P203" s="64">
        <f t="shared" si="55"/>
        <v>0</v>
      </c>
      <c r="Q203" s="64"/>
      <c r="R203" s="64">
        <f t="shared" si="60"/>
        <v>0</v>
      </c>
      <c r="S203" s="64"/>
      <c r="T203" s="64">
        <f t="shared" si="61"/>
        <v>0</v>
      </c>
      <c r="U203" s="64"/>
      <c r="V203" s="64">
        <f t="shared" si="47"/>
        <v>0</v>
      </c>
      <c r="W203" s="64"/>
      <c r="X203" s="64">
        <f t="shared" si="58"/>
        <v>0</v>
      </c>
      <c r="Y203" s="64"/>
      <c r="Z203" s="64">
        <f t="shared" si="48"/>
        <v>0</v>
      </c>
      <c r="AA203" s="64"/>
      <c r="AB203" s="64">
        <f t="shared" si="62"/>
        <v>0</v>
      </c>
      <c r="AC203" s="64"/>
      <c r="AD203" s="64">
        <f t="shared" si="63"/>
        <v>0</v>
      </c>
      <c r="AE203" s="64"/>
      <c r="AF203" s="64">
        <f t="shared" si="64"/>
        <v>0</v>
      </c>
      <c r="AG203" s="64"/>
      <c r="AH203" s="64">
        <f t="shared" si="65"/>
        <v>0</v>
      </c>
      <c r="AI203" s="64"/>
      <c r="AJ203" s="64">
        <f t="shared" si="66"/>
        <v>0</v>
      </c>
      <c r="AK203" s="64"/>
      <c r="AL203" s="64">
        <f t="shared" si="67"/>
        <v>0</v>
      </c>
      <c r="AM203" s="68">
        <f t="shared" si="57"/>
        <v>0</v>
      </c>
      <c r="AN203" s="54">
        <f t="shared" si="57"/>
        <v>0</v>
      </c>
      <c r="AO203" s="64">
        <f t="shared" si="50"/>
        <v>12</v>
      </c>
      <c r="AP203" s="64">
        <f t="shared" si="51"/>
        <v>528</v>
      </c>
      <c r="AQ203" s="65"/>
    </row>
    <row r="204" spans="1:44" s="1" customFormat="1" ht="23.25" customHeight="1" x14ac:dyDescent="0.35">
      <c r="A204" s="17"/>
      <c r="B204" s="18"/>
      <c r="C204" s="19"/>
      <c r="D204" s="25"/>
      <c r="E204" s="25"/>
      <c r="F204" s="21"/>
      <c r="G204" s="22"/>
      <c r="H204" s="23"/>
      <c r="I204" s="25"/>
      <c r="J204" s="23"/>
      <c r="K204" s="100"/>
      <c r="L204" s="100">
        <f t="shared" si="59"/>
        <v>0</v>
      </c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42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4"/>
      <c r="AN204" s="15"/>
      <c r="AO204" s="23"/>
      <c r="AP204" s="23"/>
      <c r="AQ204" s="20"/>
      <c r="AR204" s="37"/>
    </row>
    <row r="205" spans="1:44" s="1" customFormat="1" ht="23.25" customHeight="1" x14ac:dyDescent="0.35">
      <c r="A205" s="17"/>
      <c r="B205" s="18"/>
      <c r="C205" s="19"/>
      <c r="D205" s="25"/>
      <c r="E205" s="25"/>
      <c r="F205" s="21"/>
      <c r="G205" s="22"/>
      <c r="H205" s="23"/>
      <c r="I205" s="25"/>
      <c r="J205" s="23"/>
      <c r="K205" s="100"/>
      <c r="L205" s="100">
        <f t="shared" si="59"/>
        <v>0</v>
      </c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42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4"/>
      <c r="AN205" s="15"/>
      <c r="AO205" s="23"/>
      <c r="AP205" s="23"/>
      <c r="AQ205" s="20"/>
      <c r="AR205" s="37"/>
    </row>
    <row r="206" spans="1:44" s="1" customFormat="1" ht="23.25" customHeight="1" x14ac:dyDescent="0.35">
      <c r="A206" s="17"/>
      <c r="B206" s="18"/>
      <c r="C206" s="19"/>
      <c r="D206" s="25"/>
      <c r="E206" s="25"/>
      <c r="F206" s="21"/>
      <c r="G206" s="22"/>
      <c r="H206" s="23"/>
      <c r="I206" s="25"/>
      <c r="J206" s="23"/>
      <c r="K206" s="100"/>
      <c r="L206" s="100">
        <f t="shared" si="59"/>
        <v>0</v>
      </c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42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4"/>
      <c r="AN206" s="15"/>
      <c r="AO206" s="23"/>
      <c r="AP206" s="23"/>
      <c r="AQ206" s="20"/>
      <c r="AR206" s="37"/>
    </row>
    <row r="207" spans="1:44" s="1" customFormat="1" ht="23.25" customHeight="1" x14ac:dyDescent="0.35">
      <c r="A207" s="17"/>
      <c r="B207" s="18"/>
      <c r="C207" s="19"/>
      <c r="D207" s="25"/>
      <c r="E207" s="25"/>
      <c r="F207" s="21"/>
      <c r="G207" s="22"/>
      <c r="H207" s="23"/>
      <c r="I207" s="25"/>
      <c r="J207" s="23"/>
      <c r="K207" s="100"/>
      <c r="L207" s="100">
        <f t="shared" si="59"/>
        <v>0</v>
      </c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42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4"/>
      <c r="AN207" s="15"/>
      <c r="AO207" s="23"/>
      <c r="AP207" s="23"/>
      <c r="AQ207" s="20"/>
      <c r="AR207" s="37"/>
    </row>
    <row r="208" spans="1:44" s="1" customFormat="1" ht="23.25" customHeight="1" x14ac:dyDescent="0.35">
      <c r="A208" s="17"/>
      <c r="B208" s="18"/>
      <c r="C208" s="19"/>
      <c r="D208" s="25"/>
      <c r="E208" s="25"/>
      <c r="F208" s="21"/>
      <c r="G208" s="22"/>
      <c r="H208" s="23"/>
      <c r="I208" s="25"/>
      <c r="J208" s="23"/>
      <c r="K208" s="100"/>
      <c r="L208" s="100">
        <f t="shared" si="59"/>
        <v>0</v>
      </c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42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4"/>
      <c r="AN208" s="15"/>
      <c r="AO208" s="23"/>
      <c r="AP208" s="23"/>
      <c r="AQ208" s="20"/>
      <c r="AR208" s="37"/>
    </row>
    <row r="209" spans="1:43" s="75" customFormat="1" ht="21" customHeight="1" x14ac:dyDescent="0.35">
      <c r="A209" s="61">
        <v>60</v>
      </c>
      <c r="B209" s="62" t="s">
        <v>283</v>
      </c>
      <c r="C209" s="63" t="s">
        <v>40</v>
      </c>
      <c r="D209" s="64"/>
      <c r="E209" s="65"/>
      <c r="F209" s="66"/>
      <c r="G209" s="67"/>
      <c r="H209" s="64"/>
      <c r="I209" s="64"/>
      <c r="J209" s="64">
        <f t="shared" ref="J209:J237" si="68">D209+H209</f>
        <v>0</v>
      </c>
      <c r="K209" s="96"/>
      <c r="L209" s="100">
        <f t="shared" si="59"/>
        <v>0</v>
      </c>
      <c r="M209" s="64"/>
      <c r="N209" s="64">
        <f t="shared" ref="N209:N237" si="69">I209*M209</f>
        <v>0</v>
      </c>
      <c r="O209" s="64"/>
      <c r="P209" s="64">
        <f t="shared" ref="P209:P237" si="70">I209*O209</f>
        <v>0</v>
      </c>
      <c r="Q209" s="64"/>
      <c r="R209" s="64">
        <f t="shared" ref="R209:R237" si="71">I209*Q209</f>
        <v>0</v>
      </c>
      <c r="S209" s="64"/>
      <c r="T209" s="64">
        <f t="shared" ref="T209:T237" si="72">I209*S209</f>
        <v>0</v>
      </c>
      <c r="U209" s="64"/>
      <c r="V209" s="64">
        <f t="shared" ref="V209:V237" si="73">I209*U209</f>
        <v>0</v>
      </c>
      <c r="W209" s="64"/>
      <c r="X209" s="64">
        <f t="shared" ref="X209:X237" si="74">I209*W209</f>
        <v>0</v>
      </c>
      <c r="Y209" s="64"/>
      <c r="Z209" s="64">
        <f t="shared" ref="Z209:Z237" si="75">I209*Y209</f>
        <v>0</v>
      </c>
      <c r="AA209" s="64"/>
      <c r="AB209" s="64">
        <f t="shared" ref="AB209:AB237" si="76">I209*AA209</f>
        <v>0</v>
      </c>
      <c r="AC209" s="64"/>
      <c r="AD209" s="64">
        <f t="shared" ref="AD209:AD237" si="77">I209*AC209</f>
        <v>0</v>
      </c>
      <c r="AE209" s="64"/>
      <c r="AF209" s="64">
        <f t="shared" ref="AF209:AF237" si="78">I209*AE209</f>
        <v>0</v>
      </c>
      <c r="AG209" s="64"/>
      <c r="AH209" s="64">
        <f t="shared" ref="AH209:AH237" si="79">I209*AG209</f>
        <v>0</v>
      </c>
      <c r="AI209" s="64"/>
      <c r="AJ209" s="64">
        <f t="shared" ref="AJ209:AJ237" si="80">I209*AI209</f>
        <v>0</v>
      </c>
      <c r="AK209" s="64"/>
      <c r="AL209" s="64">
        <f t="shared" ref="AL209:AL237" si="81">I209*AK209</f>
        <v>0</v>
      </c>
      <c r="AM209" s="68">
        <f t="shared" ref="AM209:AN237" si="82">K209+M209+O209+Q209+S209+U209+W209+Y209+AA209+AC209+AE209+AG209+AI209+AK209</f>
        <v>0</v>
      </c>
      <c r="AN209" s="54">
        <f t="shared" si="82"/>
        <v>0</v>
      </c>
      <c r="AO209" s="64">
        <f t="shared" ref="AO209:AO237" si="83">J209-AM209</f>
        <v>0</v>
      </c>
      <c r="AP209" s="64">
        <f t="shared" ref="AP209:AP237" si="84">I209*AO209</f>
        <v>0</v>
      </c>
      <c r="AQ209" s="65"/>
    </row>
    <row r="210" spans="1:43" s="75" customFormat="1" ht="21" customHeight="1" x14ac:dyDescent="0.35">
      <c r="A210" s="63"/>
      <c r="B210" s="62"/>
      <c r="C210" s="63"/>
      <c r="D210" s="64">
        <v>0</v>
      </c>
      <c r="E210" s="69"/>
      <c r="F210" s="66"/>
      <c r="G210" s="67"/>
      <c r="H210" s="64"/>
      <c r="I210" s="64"/>
      <c r="J210" s="64">
        <f t="shared" si="68"/>
        <v>0</v>
      </c>
      <c r="K210" s="96"/>
      <c r="L210" s="100">
        <f t="shared" si="59"/>
        <v>0</v>
      </c>
      <c r="M210" s="64"/>
      <c r="N210" s="64">
        <f t="shared" si="69"/>
        <v>0</v>
      </c>
      <c r="O210" s="64"/>
      <c r="P210" s="64">
        <f t="shared" si="70"/>
        <v>0</v>
      </c>
      <c r="Q210" s="64"/>
      <c r="R210" s="64">
        <f t="shared" si="71"/>
        <v>0</v>
      </c>
      <c r="S210" s="64"/>
      <c r="T210" s="64">
        <f t="shared" si="72"/>
        <v>0</v>
      </c>
      <c r="U210" s="64"/>
      <c r="V210" s="64">
        <f t="shared" si="73"/>
        <v>0</v>
      </c>
      <c r="W210" s="64"/>
      <c r="X210" s="64">
        <f t="shared" si="74"/>
        <v>0</v>
      </c>
      <c r="Y210" s="64"/>
      <c r="Z210" s="64">
        <f t="shared" si="75"/>
        <v>0</v>
      </c>
      <c r="AA210" s="64"/>
      <c r="AB210" s="64">
        <f t="shared" si="76"/>
        <v>0</v>
      </c>
      <c r="AC210" s="64"/>
      <c r="AD210" s="64">
        <f t="shared" si="77"/>
        <v>0</v>
      </c>
      <c r="AE210" s="64"/>
      <c r="AF210" s="64">
        <f t="shared" si="78"/>
        <v>0</v>
      </c>
      <c r="AG210" s="64"/>
      <c r="AH210" s="64">
        <f t="shared" si="79"/>
        <v>0</v>
      </c>
      <c r="AI210" s="64"/>
      <c r="AJ210" s="64">
        <f t="shared" si="80"/>
        <v>0</v>
      </c>
      <c r="AK210" s="64"/>
      <c r="AL210" s="64">
        <f t="shared" si="81"/>
        <v>0</v>
      </c>
      <c r="AM210" s="68">
        <f t="shared" si="82"/>
        <v>0</v>
      </c>
      <c r="AN210" s="54">
        <f t="shared" si="82"/>
        <v>0</v>
      </c>
      <c r="AO210" s="64">
        <f t="shared" si="83"/>
        <v>0</v>
      </c>
      <c r="AP210" s="64">
        <f t="shared" si="84"/>
        <v>0</v>
      </c>
      <c r="AQ210" s="65"/>
    </row>
    <row r="211" spans="1:43" s="75" customFormat="1" ht="21" customHeight="1" x14ac:dyDescent="0.35">
      <c r="A211" s="63"/>
      <c r="B211" s="62"/>
      <c r="C211" s="63"/>
      <c r="D211" s="64">
        <v>0</v>
      </c>
      <c r="E211" s="69"/>
      <c r="F211" s="66"/>
      <c r="G211" s="67"/>
      <c r="H211" s="64"/>
      <c r="I211" s="64"/>
      <c r="J211" s="64">
        <f t="shared" si="68"/>
        <v>0</v>
      </c>
      <c r="K211" s="96"/>
      <c r="L211" s="100">
        <f t="shared" si="59"/>
        <v>0</v>
      </c>
      <c r="M211" s="64"/>
      <c r="N211" s="64">
        <f t="shared" si="69"/>
        <v>0</v>
      </c>
      <c r="O211" s="64"/>
      <c r="P211" s="64">
        <f t="shared" si="70"/>
        <v>0</v>
      </c>
      <c r="Q211" s="64"/>
      <c r="R211" s="64">
        <f t="shared" si="71"/>
        <v>0</v>
      </c>
      <c r="S211" s="64"/>
      <c r="T211" s="64">
        <f t="shared" si="72"/>
        <v>0</v>
      </c>
      <c r="U211" s="64"/>
      <c r="V211" s="64">
        <f t="shared" si="73"/>
        <v>0</v>
      </c>
      <c r="W211" s="64"/>
      <c r="X211" s="64">
        <f t="shared" si="74"/>
        <v>0</v>
      </c>
      <c r="Y211" s="64"/>
      <c r="Z211" s="64">
        <f t="shared" si="75"/>
        <v>0</v>
      </c>
      <c r="AA211" s="64"/>
      <c r="AB211" s="64">
        <f t="shared" si="76"/>
        <v>0</v>
      </c>
      <c r="AC211" s="64"/>
      <c r="AD211" s="64">
        <f t="shared" si="77"/>
        <v>0</v>
      </c>
      <c r="AE211" s="64"/>
      <c r="AF211" s="64">
        <f t="shared" si="78"/>
        <v>0</v>
      </c>
      <c r="AG211" s="64"/>
      <c r="AH211" s="64">
        <f t="shared" si="79"/>
        <v>0</v>
      </c>
      <c r="AI211" s="64"/>
      <c r="AJ211" s="64">
        <f t="shared" si="80"/>
        <v>0</v>
      </c>
      <c r="AK211" s="64"/>
      <c r="AL211" s="64">
        <f t="shared" si="81"/>
        <v>0</v>
      </c>
      <c r="AM211" s="68">
        <f t="shared" si="82"/>
        <v>0</v>
      </c>
      <c r="AN211" s="54">
        <f t="shared" si="82"/>
        <v>0</v>
      </c>
      <c r="AO211" s="64">
        <f t="shared" si="83"/>
        <v>0</v>
      </c>
      <c r="AP211" s="64">
        <f t="shared" si="84"/>
        <v>0</v>
      </c>
      <c r="AQ211" s="65"/>
    </row>
    <row r="212" spans="1:43" s="75" customFormat="1" ht="21" customHeight="1" x14ac:dyDescent="0.35">
      <c r="A212" s="63"/>
      <c r="B212" s="62"/>
      <c r="C212" s="63"/>
      <c r="D212" s="64">
        <v>0</v>
      </c>
      <c r="E212" s="69"/>
      <c r="F212" s="66"/>
      <c r="G212" s="67"/>
      <c r="H212" s="64"/>
      <c r="I212" s="64"/>
      <c r="J212" s="64">
        <f t="shared" si="68"/>
        <v>0</v>
      </c>
      <c r="K212" s="96"/>
      <c r="L212" s="100">
        <f t="shared" si="59"/>
        <v>0</v>
      </c>
      <c r="M212" s="64"/>
      <c r="N212" s="64">
        <f t="shared" si="69"/>
        <v>0</v>
      </c>
      <c r="O212" s="64"/>
      <c r="P212" s="64">
        <f t="shared" si="70"/>
        <v>0</v>
      </c>
      <c r="Q212" s="64"/>
      <c r="R212" s="64">
        <f t="shared" si="71"/>
        <v>0</v>
      </c>
      <c r="S212" s="64">
        <v>0</v>
      </c>
      <c r="T212" s="64">
        <f t="shared" si="72"/>
        <v>0</v>
      </c>
      <c r="U212" s="64"/>
      <c r="V212" s="64">
        <f t="shared" si="73"/>
        <v>0</v>
      </c>
      <c r="W212" s="64">
        <v>0</v>
      </c>
      <c r="X212" s="64">
        <f t="shared" si="74"/>
        <v>0</v>
      </c>
      <c r="Y212" s="64"/>
      <c r="Z212" s="64">
        <f t="shared" si="75"/>
        <v>0</v>
      </c>
      <c r="AA212" s="64"/>
      <c r="AB212" s="64">
        <f t="shared" si="76"/>
        <v>0</v>
      </c>
      <c r="AC212" s="64"/>
      <c r="AD212" s="64">
        <f t="shared" si="77"/>
        <v>0</v>
      </c>
      <c r="AE212" s="64"/>
      <c r="AF212" s="64">
        <f t="shared" si="78"/>
        <v>0</v>
      </c>
      <c r="AG212" s="64"/>
      <c r="AH212" s="64">
        <f t="shared" si="79"/>
        <v>0</v>
      </c>
      <c r="AI212" s="64"/>
      <c r="AJ212" s="64">
        <f t="shared" si="80"/>
        <v>0</v>
      </c>
      <c r="AK212" s="64"/>
      <c r="AL212" s="64">
        <f t="shared" si="81"/>
        <v>0</v>
      </c>
      <c r="AM212" s="68">
        <f t="shared" si="82"/>
        <v>0</v>
      </c>
      <c r="AN212" s="54">
        <f t="shared" si="82"/>
        <v>0</v>
      </c>
      <c r="AO212" s="64">
        <f t="shared" si="83"/>
        <v>0</v>
      </c>
      <c r="AP212" s="64">
        <f t="shared" si="84"/>
        <v>0</v>
      </c>
      <c r="AQ212" s="65"/>
    </row>
    <row r="213" spans="1:43" s="75" customFormat="1" ht="21" customHeight="1" x14ac:dyDescent="0.35">
      <c r="A213" s="63"/>
      <c r="B213" s="62"/>
      <c r="C213" s="63"/>
      <c r="D213" s="64">
        <v>0</v>
      </c>
      <c r="E213" s="69"/>
      <c r="F213" s="66"/>
      <c r="G213" s="67"/>
      <c r="H213" s="64"/>
      <c r="I213" s="64"/>
      <c r="J213" s="64">
        <f t="shared" si="68"/>
        <v>0</v>
      </c>
      <c r="K213" s="96">
        <v>0</v>
      </c>
      <c r="L213" s="100">
        <f t="shared" si="59"/>
        <v>0</v>
      </c>
      <c r="M213" s="64">
        <v>0</v>
      </c>
      <c r="N213" s="64">
        <f t="shared" si="69"/>
        <v>0</v>
      </c>
      <c r="O213" s="64">
        <v>0</v>
      </c>
      <c r="P213" s="64">
        <f t="shared" si="70"/>
        <v>0</v>
      </c>
      <c r="Q213" s="64">
        <v>0</v>
      </c>
      <c r="R213" s="64">
        <f t="shared" si="71"/>
        <v>0</v>
      </c>
      <c r="S213" s="64"/>
      <c r="T213" s="64">
        <f t="shared" si="72"/>
        <v>0</v>
      </c>
      <c r="U213" s="64">
        <v>0</v>
      </c>
      <c r="V213" s="64">
        <f t="shared" si="73"/>
        <v>0</v>
      </c>
      <c r="W213" s="64">
        <v>0</v>
      </c>
      <c r="X213" s="64">
        <f t="shared" si="74"/>
        <v>0</v>
      </c>
      <c r="Y213" s="64"/>
      <c r="Z213" s="64">
        <f t="shared" si="75"/>
        <v>0</v>
      </c>
      <c r="AA213" s="64">
        <v>0</v>
      </c>
      <c r="AB213" s="64">
        <f t="shared" si="76"/>
        <v>0</v>
      </c>
      <c r="AC213" s="64">
        <v>0</v>
      </c>
      <c r="AD213" s="64">
        <f t="shared" si="77"/>
        <v>0</v>
      </c>
      <c r="AE213" s="64">
        <v>0</v>
      </c>
      <c r="AF213" s="64">
        <f t="shared" si="78"/>
        <v>0</v>
      </c>
      <c r="AG213" s="64"/>
      <c r="AH213" s="64">
        <f t="shared" si="79"/>
        <v>0</v>
      </c>
      <c r="AI213" s="64"/>
      <c r="AJ213" s="64">
        <f t="shared" si="80"/>
        <v>0</v>
      </c>
      <c r="AK213" s="64"/>
      <c r="AL213" s="64">
        <f t="shared" si="81"/>
        <v>0</v>
      </c>
      <c r="AM213" s="68">
        <f t="shared" si="82"/>
        <v>0</v>
      </c>
      <c r="AN213" s="54">
        <f t="shared" si="82"/>
        <v>0</v>
      </c>
      <c r="AO213" s="64">
        <f t="shared" si="83"/>
        <v>0</v>
      </c>
      <c r="AP213" s="64">
        <f t="shared" si="84"/>
        <v>0</v>
      </c>
      <c r="AQ213" s="65"/>
    </row>
    <row r="214" spans="1:43" s="75" customFormat="1" ht="21" customHeight="1" x14ac:dyDescent="0.35">
      <c r="A214" s="63"/>
      <c r="B214" s="62"/>
      <c r="C214" s="63"/>
      <c r="D214" s="64">
        <v>86</v>
      </c>
      <c r="E214" s="69"/>
      <c r="F214" s="66"/>
      <c r="G214" s="67"/>
      <c r="H214" s="64"/>
      <c r="I214" s="64">
        <v>206.83</v>
      </c>
      <c r="J214" s="64">
        <f t="shared" si="68"/>
        <v>86</v>
      </c>
      <c r="K214" s="96"/>
      <c r="L214" s="100">
        <f t="shared" si="59"/>
        <v>0</v>
      </c>
      <c r="M214" s="64">
        <f>2+4</f>
        <v>6</v>
      </c>
      <c r="N214" s="64">
        <f t="shared" si="69"/>
        <v>1240.98</v>
      </c>
      <c r="O214" s="64">
        <v>10</v>
      </c>
      <c r="P214" s="64">
        <f t="shared" si="70"/>
        <v>2068.3000000000002</v>
      </c>
      <c r="Q214" s="64">
        <v>7</v>
      </c>
      <c r="R214" s="64">
        <f t="shared" si="71"/>
        <v>1447.8100000000002</v>
      </c>
      <c r="S214" s="64">
        <v>6</v>
      </c>
      <c r="T214" s="64">
        <f t="shared" si="72"/>
        <v>1240.98</v>
      </c>
      <c r="U214" s="64"/>
      <c r="V214" s="64">
        <f t="shared" si="73"/>
        <v>0</v>
      </c>
      <c r="W214" s="64">
        <v>2</v>
      </c>
      <c r="X214" s="64">
        <f t="shared" si="74"/>
        <v>413.66</v>
      </c>
      <c r="Y214" s="64"/>
      <c r="Z214" s="64">
        <f t="shared" si="75"/>
        <v>0</v>
      </c>
      <c r="AA214" s="64">
        <f>7+7</f>
        <v>14</v>
      </c>
      <c r="AB214" s="64">
        <f t="shared" si="76"/>
        <v>2895.6200000000003</v>
      </c>
      <c r="AC214" s="64">
        <f>6+2+5</f>
        <v>13</v>
      </c>
      <c r="AD214" s="64">
        <f t="shared" si="77"/>
        <v>2688.79</v>
      </c>
      <c r="AE214" s="64">
        <f>7+7</f>
        <v>14</v>
      </c>
      <c r="AF214" s="64">
        <f t="shared" si="78"/>
        <v>2895.6200000000003</v>
      </c>
      <c r="AG214" s="64"/>
      <c r="AH214" s="64">
        <f t="shared" si="79"/>
        <v>0</v>
      </c>
      <c r="AI214" s="64"/>
      <c r="AJ214" s="64">
        <f t="shared" si="80"/>
        <v>0</v>
      </c>
      <c r="AK214" s="64"/>
      <c r="AL214" s="64">
        <f t="shared" si="81"/>
        <v>0</v>
      </c>
      <c r="AM214" s="68">
        <f t="shared" si="82"/>
        <v>72</v>
      </c>
      <c r="AN214" s="54">
        <f t="shared" si="82"/>
        <v>14891.76</v>
      </c>
      <c r="AO214" s="64">
        <f t="shared" si="83"/>
        <v>14</v>
      </c>
      <c r="AP214" s="64">
        <f t="shared" si="84"/>
        <v>2895.6200000000003</v>
      </c>
      <c r="AQ214" s="65"/>
    </row>
    <row r="215" spans="1:43" s="75" customFormat="1" ht="21" customHeight="1" x14ac:dyDescent="0.35">
      <c r="A215" s="63"/>
      <c r="B215" s="62"/>
      <c r="C215" s="63"/>
      <c r="D215" s="64"/>
      <c r="E215" s="69" t="s">
        <v>248</v>
      </c>
      <c r="F215" s="66" t="s">
        <v>305</v>
      </c>
      <c r="G215" s="67">
        <v>243857</v>
      </c>
      <c r="H215" s="64">
        <v>12</v>
      </c>
      <c r="I215" s="64">
        <v>206.83</v>
      </c>
      <c r="J215" s="64">
        <f t="shared" si="68"/>
        <v>12</v>
      </c>
      <c r="K215" s="96"/>
      <c r="L215" s="100">
        <f t="shared" si="59"/>
        <v>0</v>
      </c>
      <c r="M215" s="64"/>
      <c r="N215" s="64"/>
      <c r="O215" s="64"/>
      <c r="P215" s="64">
        <f t="shared" si="70"/>
        <v>0</v>
      </c>
      <c r="Q215" s="64"/>
      <c r="R215" s="64">
        <f t="shared" si="71"/>
        <v>0</v>
      </c>
      <c r="S215" s="64"/>
      <c r="T215" s="64">
        <f t="shared" si="72"/>
        <v>0</v>
      </c>
      <c r="U215" s="64"/>
      <c r="V215" s="64">
        <f t="shared" si="73"/>
        <v>0</v>
      </c>
      <c r="W215" s="64"/>
      <c r="X215" s="64">
        <f t="shared" si="74"/>
        <v>0</v>
      </c>
      <c r="Y215" s="64"/>
      <c r="Z215" s="64">
        <f t="shared" si="75"/>
        <v>0</v>
      </c>
      <c r="AA215" s="64"/>
      <c r="AB215" s="64">
        <f t="shared" si="76"/>
        <v>0</v>
      </c>
      <c r="AC215" s="64"/>
      <c r="AD215" s="64">
        <f t="shared" si="77"/>
        <v>0</v>
      </c>
      <c r="AE215" s="64"/>
      <c r="AF215" s="64">
        <f t="shared" si="78"/>
        <v>0</v>
      </c>
      <c r="AG215" s="64"/>
      <c r="AH215" s="64">
        <f t="shared" si="79"/>
        <v>0</v>
      </c>
      <c r="AI215" s="64"/>
      <c r="AJ215" s="64">
        <f t="shared" si="80"/>
        <v>0</v>
      </c>
      <c r="AK215" s="64"/>
      <c r="AL215" s="64">
        <f t="shared" si="81"/>
        <v>0</v>
      </c>
      <c r="AM215" s="68">
        <f t="shared" si="82"/>
        <v>0</v>
      </c>
      <c r="AN215" s="54">
        <f t="shared" si="82"/>
        <v>0</v>
      </c>
      <c r="AO215" s="64">
        <f t="shared" si="83"/>
        <v>12</v>
      </c>
      <c r="AP215" s="64">
        <f t="shared" si="84"/>
        <v>2481.96</v>
      </c>
      <c r="AQ215" s="65"/>
    </row>
    <row r="216" spans="1:43" s="75" customFormat="1" ht="21" customHeight="1" x14ac:dyDescent="0.35">
      <c r="A216" s="61">
        <v>61</v>
      </c>
      <c r="B216" s="62" t="s">
        <v>284</v>
      </c>
      <c r="C216" s="63" t="s">
        <v>40</v>
      </c>
      <c r="D216" s="64"/>
      <c r="E216" s="65"/>
      <c r="F216" s="66"/>
      <c r="G216" s="67"/>
      <c r="H216" s="64"/>
      <c r="I216" s="64"/>
      <c r="J216" s="64">
        <f t="shared" si="68"/>
        <v>0</v>
      </c>
      <c r="K216" s="96"/>
      <c r="L216" s="100">
        <f t="shared" si="59"/>
        <v>0</v>
      </c>
      <c r="M216" s="64"/>
      <c r="N216" s="64">
        <f t="shared" si="69"/>
        <v>0</v>
      </c>
      <c r="O216" s="64"/>
      <c r="P216" s="64">
        <f t="shared" si="70"/>
        <v>0</v>
      </c>
      <c r="Q216" s="64"/>
      <c r="R216" s="64">
        <f t="shared" si="71"/>
        <v>0</v>
      </c>
      <c r="S216" s="64"/>
      <c r="T216" s="64">
        <f t="shared" si="72"/>
        <v>0</v>
      </c>
      <c r="U216" s="64"/>
      <c r="V216" s="64">
        <f t="shared" si="73"/>
        <v>0</v>
      </c>
      <c r="W216" s="64"/>
      <c r="X216" s="64">
        <f t="shared" si="74"/>
        <v>0</v>
      </c>
      <c r="Y216" s="64"/>
      <c r="Z216" s="64">
        <f t="shared" si="75"/>
        <v>0</v>
      </c>
      <c r="AA216" s="64"/>
      <c r="AB216" s="64">
        <f t="shared" si="76"/>
        <v>0</v>
      </c>
      <c r="AC216" s="64"/>
      <c r="AD216" s="64">
        <f t="shared" si="77"/>
        <v>0</v>
      </c>
      <c r="AE216" s="64"/>
      <c r="AF216" s="64">
        <f t="shared" si="78"/>
        <v>0</v>
      </c>
      <c r="AG216" s="64"/>
      <c r="AH216" s="64">
        <f t="shared" si="79"/>
        <v>0</v>
      </c>
      <c r="AI216" s="64"/>
      <c r="AJ216" s="64">
        <f t="shared" si="80"/>
        <v>0</v>
      </c>
      <c r="AK216" s="64"/>
      <c r="AL216" s="64">
        <f t="shared" si="81"/>
        <v>0</v>
      </c>
      <c r="AM216" s="68">
        <f t="shared" si="82"/>
        <v>0</v>
      </c>
      <c r="AN216" s="54">
        <f t="shared" si="82"/>
        <v>0</v>
      </c>
      <c r="AO216" s="64">
        <f t="shared" si="83"/>
        <v>0</v>
      </c>
      <c r="AP216" s="64">
        <f t="shared" si="84"/>
        <v>0</v>
      </c>
      <c r="AQ216" s="65"/>
    </row>
    <row r="217" spans="1:43" s="75" customFormat="1" ht="21" customHeight="1" x14ac:dyDescent="0.35">
      <c r="A217" s="63"/>
      <c r="B217" s="62"/>
      <c r="C217" s="63"/>
      <c r="D217" s="64">
        <v>0</v>
      </c>
      <c r="E217" s="69"/>
      <c r="F217" s="66"/>
      <c r="G217" s="67"/>
      <c r="H217" s="64"/>
      <c r="I217" s="64">
        <v>70.37</v>
      </c>
      <c r="J217" s="64">
        <f t="shared" si="68"/>
        <v>0</v>
      </c>
      <c r="K217" s="96"/>
      <c r="L217" s="100">
        <f t="shared" si="59"/>
        <v>0</v>
      </c>
      <c r="M217" s="64"/>
      <c r="N217" s="64">
        <f t="shared" si="69"/>
        <v>0</v>
      </c>
      <c r="O217" s="64"/>
      <c r="P217" s="64">
        <f t="shared" si="70"/>
        <v>0</v>
      </c>
      <c r="Q217" s="64"/>
      <c r="R217" s="64">
        <f t="shared" si="71"/>
        <v>0</v>
      </c>
      <c r="S217" s="64"/>
      <c r="T217" s="64">
        <f t="shared" si="72"/>
        <v>0</v>
      </c>
      <c r="U217" s="64"/>
      <c r="V217" s="64">
        <f t="shared" si="73"/>
        <v>0</v>
      </c>
      <c r="W217" s="64"/>
      <c r="X217" s="64">
        <f t="shared" si="74"/>
        <v>0</v>
      </c>
      <c r="Y217" s="64"/>
      <c r="Z217" s="64">
        <f t="shared" si="75"/>
        <v>0</v>
      </c>
      <c r="AA217" s="64"/>
      <c r="AB217" s="64">
        <f t="shared" si="76"/>
        <v>0</v>
      </c>
      <c r="AC217" s="64"/>
      <c r="AD217" s="64">
        <f t="shared" si="77"/>
        <v>0</v>
      </c>
      <c r="AE217" s="64"/>
      <c r="AF217" s="64">
        <f t="shared" si="78"/>
        <v>0</v>
      </c>
      <c r="AG217" s="64"/>
      <c r="AH217" s="64">
        <f t="shared" si="79"/>
        <v>0</v>
      </c>
      <c r="AI217" s="64"/>
      <c r="AJ217" s="64">
        <f t="shared" si="80"/>
        <v>0</v>
      </c>
      <c r="AK217" s="64"/>
      <c r="AL217" s="64">
        <f t="shared" si="81"/>
        <v>0</v>
      </c>
      <c r="AM217" s="68">
        <f t="shared" si="82"/>
        <v>0</v>
      </c>
      <c r="AN217" s="54">
        <f t="shared" si="82"/>
        <v>0</v>
      </c>
      <c r="AO217" s="64">
        <f t="shared" si="83"/>
        <v>0</v>
      </c>
      <c r="AP217" s="64">
        <f t="shared" si="84"/>
        <v>0</v>
      </c>
      <c r="AQ217" s="65"/>
    </row>
    <row r="218" spans="1:43" s="75" customFormat="1" ht="21" customHeight="1" x14ac:dyDescent="0.35">
      <c r="A218" s="63"/>
      <c r="B218" s="62"/>
      <c r="C218" s="63"/>
      <c r="D218" s="64">
        <v>0</v>
      </c>
      <c r="E218" s="69"/>
      <c r="F218" s="66"/>
      <c r="G218" s="67"/>
      <c r="H218" s="64"/>
      <c r="I218" s="64">
        <v>70.489999999999995</v>
      </c>
      <c r="J218" s="64">
        <f t="shared" si="68"/>
        <v>0</v>
      </c>
      <c r="K218" s="96"/>
      <c r="L218" s="100">
        <f t="shared" si="59"/>
        <v>0</v>
      </c>
      <c r="M218" s="64"/>
      <c r="N218" s="64">
        <f t="shared" si="69"/>
        <v>0</v>
      </c>
      <c r="O218" s="64"/>
      <c r="P218" s="64">
        <f t="shared" si="70"/>
        <v>0</v>
      </c>
      <c r="Q218" s="64"/>
      <c r="R218" s="64">
        <f t="shared" si="71"/>
        <v>0</v>
      </c>
      <c r="S218" s="64"/>
      <c r="T218" s="64">
        <f t="shared" si="72"/>
        <v>0</v>
      </c>
      <c r="U218" s="64"/>
      <c r="V218" s="64">
        <f t="shared" si="73"/>
        <v>0</v>
      </c>
      <c r="W218" s="64"/>
      <c r="X218" s="64">
        <f t="shared" si="74"/>
        <v>0</v>
      </c>
      <c r="Y218" s="64"/>
      <c r="Z218" s="64">
        <f t="shared" si="75"/>
        <v>0</v>
      </c>
      <c r="AA218" s="64"/>
      <c r="AB218" s="64">
        <f t="shared" si="76"/>
        <v>0</v>
      </c>
      <c r="AC218" s="64"/>
      <c r="AD218" s="64">
        <f t="shared" si="77"/>
        <v>0</v>
      </c>
      <c r="AE218" s="64"/>
      <c r="AF218" s="64">
        <f t="shared" si="78"/>
        <v>0</v>
      </c>
      <c r="AG218" s="64"/>
      <c r="AH218" s="64">
        <f t="shared" si="79"/>
        <v>0</v>
      </c>
      <c r="AI218" s="64"/>
      <c r="AJ218" s="64">
        <f t="shared" si="80"/>
        <v>0</v>
      </c>
      <c r="AK218" s="64"/>
      <c r="AL218" s="64">
        <f t="shared" si="81"/>
        <v>0</v>
      </c>
      <c r="AM218" s="68">
        <f t="shared" si="82"/>
        <v>0</v>
      </c>
      <c r="AN218" s="54">
        <f t="shared" si="82"/>
        <v>0</v>
      </c>
      <c r="AO218" s="64">
        <f t="shared" si="83"/>
        <v>0</v>
      </c>
      <c r="AP218" s="64">
        <f t="shared" si="84"/>
        <v>0</v>
      </c>
      <c r="AQ218" s="65"/>
    </row>
    <row r="219" spans="1:43" s="75" customFormat="1" ht="21" customHeight="1" x14ac:dyDescent="0.35">
      <c r="A219" s="63"/>
      <c r="B219" s="62"/>
      <c r="C219" s="63"/>
      <c r="D219" s="64">
        <v>0</v>
      </c>
      <c r="E219" s="69"/>
      <c r="F219" s="66"/>
      <c r="G219" s="67"/>
      <c r="H219" s="64"/>
      <c r="I219" s="64">
        <v>70.37</v>
      </c>
      <c r="J219" s="64">
        <f t="shared" si="68"/>
        <v>0</v>
      </c>
      <c r="K219" s="96"/>
      <c r="L219" s="100">
        <f t="shared" si="59"/>
        <v>0</v>
      </c>
      <c r="M219" s="64"/>
      <c r="N219" s="64">
        <f t="shared" si="69"/>
        <v>0</v>
      </c>
      <c r="O219" s="64"/>
      <c r="P219" s="64">
        <f t="shared" si="70"/>
        <v>0</v>
      </c>
      <c r="Q219" s="64"/>
      <c r="R219" s="64">
        <f t="shared" si="71"/>
        <v>0</v>
      </c>
      <c r="S219" s="64"/>
      <c r="T219" s="64">
        <f t="shared" si="72"/>
        <v>0</v>
      </c>
      <c r="U219" s="64"/>
      <c r="V219" s="64">
        <f t="shared" si="73"/>
        <v>0</v>
      </c>
      <c r="W219" s="64"/>
      <c r="X219" s="64">
        <f t="shared" si="74"/>
        <v>0</v>
      </c>
      <c r="Y219" s="64"/>
      <c r="Z219" s="64">
        <f t="shared" si="75"/>
        <v>0</v>
      </c>
      <c r="AA219" s="64"/>
      <c r="AB219" s="64">
        <f t="shared" si="76"/>
        <v>0</v>
      </c>
      <c r="AC219" s="64"/>
      <c r="AD219" s="64">
        <f t="shared" si="77"/>
        <v>0</v>
      </c>
      <c r="AE219" s="64"/>
      <c r="AF219" s="64">
        <f t="shared" si="78"/>
        <v>0</v>
      </c>
      <c r="AG219" s="64"/>
      <c r="AH219" s="64">
        <f t="shared" si="79"/>
        <v>0</v>
      </c>
      <c r="AI219" s="64"/>
      <c r="AJ219" s="64">
        <f t="shared" si="80"/>
        <v>0</v>
      </c>
      <c r="AK219" s="64"/>
      <c r="AL219" s="64">
        <f t="shared" si="81"/>
        <v>0</v>
      </c>
      <c r="AM219" s="68">
        <f t="shared" si="82"/>
        <v>0</v>
      </c>
      <c r="AN219" s="54">
        <f t="shared" si="82"/>
        <v>0</v>
      </c>
      <c r="AO219" s="64">
        <f t="shared" si="83"/>
        <v>0</v>
      </c>
      <c r="AP219" s="64">
        <f t="shared" si="84"/>
        <v>0</v>
      </c>
      <c r="AQ219" s="65"/>
    </row>
    <row r="220" spans="1:43" s="75" customFormat="1" ht="21" customHeight="1" x14ac:dyDescent="0.35">
      <c r="A220" s="63"/>
      <c r="B220" s="62"/>
      <c r="C220" s="63"/>
      <c r="D220" s="64">
        <v>0</v>
      </c>
      <c r="E220" s="69"/>
      <c r="F220" s="66"/>
      <c r="G220" s="67"/>
      <c r="H220" s="64"/>
      <c r="I220" s="64">
        <v>70.61</v>
      </c>
      <c r="J220" s="64">
        <f t="shared" si="68"/>
        <v>0</v>
      </c>
      <c r="K220" s="96"/>
      <c r="L220" s="100">
        <f t="shared" si="59"/>
        <v>0</v>
      </c>
      <c r="M220" s="64"/>
      <c r="N220" s="64">
        <f t="shared" si="69"/>
        <v>0</v>
      </c>
      <c r="O220" s="64"/>
      <c r="P220" s="64">
        <f t="shared" si="70"/>
        <v>0</v>
      </c>
      <c r="Q220" s="64"/>
      <c r="R220" s="64">
        <f t="shared" si="71"/>
        <v>0</v>
      </c>
      <c r="S220" s="64"/>
      <c r="T220" s="64">
        <f t="shared" si="72"/>
        <v>0</v>
      </c>
      <c r="U220" s="64"/>
      <c r="V220" s="64">
        <f t="shared" si="73"/>
        <v>0</v>
      </c>
      <c r="W220" s="64"/>
      <c r="X220" s="64">
        <f t="shared" si="74"/>
        <v>0</v>
      </c>
      <c r="Y220" s="64"/>
      <c r="Z220" s="64">
        <f t="shared" si="75"/>
        <v>0</v>
      </c>
      <c r="AA220" s="64">
        <v>0</v>
      </c>
      <c r="AB220" s="64">
        <f t="shared" si="76"/>
        <v>0</v>
      </c>
      <c r="AC220" s="64"/>
      <c r="AD220" s="64">
        <f t="shared" si="77"/>
        <v>0</v>
      </c>
      <c r="AE220" s="64"/>
      <c r="AF220" s="64">
        <f t="shared" si="78"/>
        <v>0</v>
      </c>
      <c r="AG220" s="64"/>
      <c r="AH220" s="64">
        <f t="shared" si="79"/>
        <v>0</v>
      </c>
      <c r="AI220" s="64"/>
      <c r="AJ220" s="64">
        <f t="shared" si="80"/>
        <v>0</v>
      </c>
      <c r="AK220" s="64"/>
      <c r="AL220" s="64">
        <f t="shared" si="81"/>
        <v>0</v>
      </c>
      <c r="AM220" s="68">
        <f t="shared" si="82"/>
        <v>0</v>
      </c>
      <c r="AN220" s="54">
        <f t="shared" si="82"/>
        <v>0</v>
      </c>
      <c r="AO220" s="64">
        <f t="shared" si="83"/>
        <v>0</v>
      </c>
      <c r="AP220" s="64">
        <f t="shared" si="84"/>
        <v>0</v>
      </c>
      <c r="AQ220" s="65"/>
    </row>
    <row r="221" spans="1:43" s="75" customFormat="1" ht="21" customHeight="1" x14ac:dyDescent="0.35">
      <c r="A221" s="63"/>
      <c r="B221" s="62"/>
      <c r="C221" s="63"/>
      <c r="D221" s="64"/>
      <c r="E221" s="69"/>
      <c r="F221" s="66"/>
      <c r="G221" s="67"/>
      <c r="H221" s="64"/>
      <c r="I221" s="64">
        <v>70.02</v>
      </c>
      <c r="J221" s="64">
        <f t="shared" si="68"/>
        <v>0</v>
      </c>
      <c r="K221" s="96"/>
      <c r="L221" s="100">
        <f t="shared" si="59"/>
        <v>0</v>
      </c>
      <c r="M221" s="64"/>
      <c r="N221" s="64">
        <f t="shared" si="69"/>
        <v>0</v>
      </c>
      <c r="O221" s="64"/>
      <c r="P221" s="64">
        <f t="shared" si="70"/>
        <v>0</v>
      </c>
      <c r="Q221" s="64"/>
      <c r="R221" s="64">
        <f t="shared" si="71"/>
        <v>0</v>
      </c>
      <c r="S221" s="64"/>
      <c r="T221" s="64">
        <f t="shared" si="72"/>
        <v>0</v>
      </c>
      <c r="U221" s="64"/>
      <c r="V221" s="64">
        <f t="shared" si="73"/>
        <v>0</v>
      </c>
      <c r="W221" s="64"/>
      <c r="X221" s="64">
        <f t="shared" si="74"/>
        <v>0</v>
      </c>
      <c r="Y221" s="64"/>
      <c r="Z221" s="64">
        <f t="shared" si="75"/>
        <v>0</v>
      </c>
      <c r="AA221" s="64">
        <v>0</v>
      </c>
      <c r="AB221" s="64">
        <f t="shared" si="76"/>
        <v>0</v>
      </c>
      <c r="AC221" s="64"/>
      <c r="AD221" s="64">
        <f t="shared" si="77"/>
        <v>0</v>
      </c>
      <c r="AE221" s="64"/>
      <c r="AF221" s="64">
        <f t="shared" si="78"/>
        <v>0</v>
      </c>
      <c r="AG221" s="64"/>
      <c r="AH221" s="64">
        <f t="shared" si="79"/>
        <v>0</v>
      </c>
      <c r="AI221" s="64"/>
      <c r="AJ221" s="64">
        <f t="shared" si="80"/>
        <v>0</v>
      </c>
      <c r="AK221" s="64"/>
      <c r="AL221" s="64">
        <f t="shared" si="81"/>
        <v>0</v>
      </c>
      <c r="AM221" s="68">
        <f t="shared" si="82"/>
        <v>0</v>
      </c>
      <c r="AN221" s="54">
        <f t="shared" si="82"/>
        <v>0</v>
      </c>
      <c r="AO221" s="64">
        <f t="shared" si="83"/>
        <v>0</v>
      </c>
      <c r="AP221" s="64">
        <f t="shared" si="84"/>
        <v>0</v>
      </c>
      <c r="AQ221" s="65"/>
    </row>
    <row r="222" spans="1:43" s="75" customFormat="1" ht="21" customHeight="1" x14ac:dyDescent="0.35">
      <c r="A222" s="63"/>
      <c r="B222" s="62"/>
      <c r="C222" s="63"/>
      <c r="D222" s="64">
        <v>17</v>
      </c>
      <c r="E222" s="69"/>
      <c r="F222" s="66"/>
      <c r="G222" s="67"/>
      <c r="H222" s="64"/>
      <c r="I222" s="64">
        <v>70.38</v>
      </c>
      <c r="J222" s="64">
        <f t="shared" si="68"/>
        <v>17</v>
      </c>
      <c r="K222" s="96">
        <v>0</v>
      </c>
      <c r="L222" s="100">
        <f t="shared" si="59"/>
        <v>0</v>
      </c>
      <c r="M222" s="64"/>
      <c r="N222" s="64">
        <f t="shared" si="69"/>
        <v>0</v>
      </c>
      <c r="O222" s="64">
        <v>0</v>
      </c>
      <c r="P222" s="64">
        <f t="shared" si="70"/>
        <v>0</v>
      </c>
      <c r="Q222" s="64">
        <v>7</v>
      </c>
      <c r="R222" s="64">
        <f t="shared" si="71"/>
        <v>492.65999999999997</v>
      </c>
      <c r="S222" s="64">
        <v>3</v>
      </c>
      <c r="T222" s="64">
        <f t="shared" si="72"/>
        <v>211.14</v>
      </c>
      <c r="U222" s="64"/>
      <c r="V222" s="64">
        <f t="shared" si="73"/>
        <v>0</v>
      </c>
      <c r="W222" s="64"/>
      <c r="X222" s="64">
        <f t="shared" si="74"/>
        <v>0</v>
      </c>
      <c r="Y222" s="64"/>
      <c r="Z222" s="64">
        <f t="shared" si="75"/>
        <v>0</v>
      </c>
      <c r="AA222" s="64">
        <f>7</f>
        <v>7</v>
      </c>
      <c r="AB222" s="64">
        <f t="shared" si="76"/>
        <v>492.65999999999997</v>
      </c>
      <c r="AC222" s="64">
        <v>0</v>
      </c>
      <c r="AD222" s="64">
        <f t="shared" si="77"/>
        <v>0</v>
      </c>
      <c r="AE222" s="64">
        <v>0</v>
      </c>
      <c r="AF222" s="64">
        <f t="shared" si="78"/>
        <v>0</v>
      </c>
      <c r="AG222" s="64"/>
      <c r="AH222" s="64">
        <f t="shared" si="79"/>
        <v>0</v>
      </c>
      <c r="AI222" s="64"/>
      <c r="AJ222" s="64">
        <f t="shared" si="80"/>
        <v>0</v>
      </c>
      <c r="AK222" s="64"/>
      <c r="AL222" s="64">
        <f t="shared" si="81"/>
        <v>0</v>
      </c>
      <c r="AM222" s="68">
        <f t="shared" si="82"/>
        <v>17</v>
      </c>
      <c r="AN222" s="54">
        <f t="shared" si="82"/>
        <v>1196.46</v>
      </c>
      <c r="AO222" s="64">
        <f t="shared" si="83"/>
        <v>0</v>
      </c>
      <c r="AP222" s="64">
        <f t="shared" si="84"/>
        <v>0</v>
      </c>
      <c r="AQ222" s="65"/>
    </row>
    <row r="223" spans="1:43" s="75" customFormat="1" ht="21" customHeight="1" x14ac:dyDescent="0.35">
      <c r="A223" s="63"/>
      <c r="B223" s="62"/>
      <c r="C223" s="63"/>
      <c r="D223" s="64">
        <v>0</v>
      </c>
      <c r="E223" s="69" t="s">
        <v>309</v>
      </c>
      <c r="F223" s="66"/>
      <c r="G223" s="67"/>
      <c r="H223" s="64">
        <v>19</v>
      </c>
      <c r="I223" s="64">
        <v>70.349999999999994</v>
      </c>
      <c r="J223" s="64">
        <f t="shared" si="68"/>
        <v>19</v>
      </c>
      <c r="K223" s="96"/>
      <c r="L223" s="100">
        <f t="shared" si="59"/>
        <v>0</v>
      </c>
      <c r="M223" s="64"/>
      <c r="N223" s="64"/>
      <c r="O223" s="64">
        <v>7</v>
      </c>
      <c r="P223" s="64">
        <f t="shared" si="70"/>
        <v>492.44999999999993</v>
      </c>
      <c r="Q223" s="64"/>
      <c r="R223" s="64">
        <f t="shared" si="71"/>
        <v>0</v>
      </c>
      <c r="S223" s="64"/>
      <c r="T223" s="64">
        <f t="shared" si="72"/>
        <v>0</v>
      </c>
      <c r="U223" s="64"/>
      <c r="V223" s="64">
        <f t="shared" si="73"/>
        <v>0</v>
      </c>
      <c r="W223" s="64">
        <v>1</v>
      </c>
      <c r="X223" s="64">
        <f t="shared" si="74"/>
        <v>70.349999999999994</v>
      </c>
      <c r="Y223" s="64"/>
      <c r="Z223" s="64">
        <f t="shared" si="75"/>
        <v>0</v>
      </c>
      <c r="AA223" s="64"/>
      <c r="AB223" s="64">
        <f t="shared" si="76"/>
        <v>0</v>
      </c>
      <c r="AC223" s="64"/>
      <c r="AD223" s="64">
        <f t="shared" si="77"/>
        <v>0</v>
      </c>
      <c r="AE223" s="64">
        <f>5+5</f>
        <v>10</v>
      </c>
      <c r="AF223" s="64">
        <f t="shared" si="78"/>
        <v>703.5</v>
      </c>
      <c r="AG223" s="64"/>
      <c r="AH223" s="64">
        <f t="shared" si="79"/>
        <v>0</v>
      </c>
      <c r="AI223" s="64"/>
      <c r="AJ223" s="64">
        <f t="shared" si="80"/>
        <v>0</v>
      </c>
      <c r="AK223" s="64"/>
      <c r="AL223" s="64">
        <f t="shared" si="81"/>
        <v>0</v>
      </c>
      <c r="AM223" s="68">
        <f t="shared" si="82"/>
        <v>18</v>
      </c>
      <c r="AN223" s="54">
        <f t="shared" si="82"/>
        <v>1266.3</v>
      </c>
      <c r="AO223" s="64">
        <f t="shared" si="83"/>
        <v>1</v>
      </c>
      <c r="AP223" s="64">
        <f t="shared" si="84"/>
        <v>70.349999999999994</v>
      </c>
      <c r="AQ223" s="65"/>
    </row>
    <row r="224" spans="1:43" s="75" customFormat="1" ht="21" customHeight="1" x14ac:dyDescent="0.35">
      <c r="A224" s="63"/>
      <c r="B224" s="62"/>
      <c r="C224" s="63"/>
      <c r="D224" s="64"/>
      <c r="E224" s="69" t="s">
        <v>248</v>
      </c>
      <c r="F224" s="66" t="s">
        <v>305</v>
      </c>
      <c r="G224" s="67">
        <v>243857</v>
      </c>
      <c r="H224" s="64">
        <v>24</v>
      </c>
      <c r="I224" s="64">
        <v>70.38</v>
      </c>
      <c r="J224" s="64">
        <f t="shared" si="68"/>
        <v>24</v>
      </c>
      <c r="K224" s="96"/>
      <c r="L224" s="100">
        <f t="shared" si="59"/>
        <v>0</v>
      </c>
      <c r="M224" s="64"/>
      <c r="N224" s="64"/>
      <c r="O224" s="64">
        <v>0</v>
      </c>
      <c r="P224" s="64">
        <f t="shared" si="70"/>
        <v>0</v>
      </c>
      <c r="Q224" s="64"/>
      <c r="R224" s="64">
        <f t="shared" si="71"/>
        <v>0</v>
      </c>
      <c r="S224" s="64"/>
      <c r="T224" s="64">
        <f t="shared" si="72"/>
        <v>0</v>
      </c>
      <c r="U224" s="64"/>
      <c r="V224" s="64">
        <f t="shared" si="73"/>
        <v>0</v>
      </c>
      <c r="W224" s="64"/>
      <c r="X224" s="64">
        <f t="shared" si="74"/>
        <v>0</v>
      </c>
      <c r="Y224" s="64"/>
      <c r="Z224" s="64">
        <f t="shared" si="75"/>
        <v>0</v>
      </c>
      <c r="AA224" s="64">
        <v>7</v>
      </c>
      <c r="AB224" s="64">
        <f t="shared" si="76"/>
        <v>492.65999999999997</v>
      </c>
      <c r="AC224" s="64"/>
      <c r="AD224" s="64">
        <f t="shared" si="77"/>
        <v>0</v>
      </c>
      <c r="AE224" s="64"/>
      <c r="AF224" s="64">
        <f t="shared" si="78"/>
        <v>0</v>
      </c>
      <c r="AG224" s="64"/>
      <c r="AH224" s="64">
        <f t="shared" si="79"/>
        <v>0</v>
      </c>
      <c r="AI224" s="64"/>
      <c r="AJ224" s="64">
        <f t="shared" si="80"/>
        <v>0</v>
      </c>
      <c r="AK224" s="64"/>
      <c r="AL224" s="64">
        <f t="shared" si="81"/>
        <v>0</v>
      </c>
      <c r="AM224" s="68">
        <f t="shared" si="82"/>
        <v>7</v>
      </c>
      <c r="AN224" s="54">
        <f t="shared" si="82"/>
        <v>492.65999999999997</v>
      </c>
      <c r="AO224" s="64">
        <f t="shared" si="83"/>
        <v>17</v>
      </c>
      <c r="AP224" s="64">
        <f t="shared" si="84"/>
        <v>1196.46</v>
      </c>
      <c r="AQ224" s="65"/>
    </row>
    <row r="225" spans="1:44" s="75" customFormat="1" ht="21" customHeight="1" x14ac:dyDescent="0.35">
      <c r="A225" s="61">
        <v>62</v>
      </c>
      <c r="B225" s="62" t="s">
        <v>285</v>
      </c>
      <c r="C225" s="63" t="s">
        <v>37</v>
      </c>
      <c r="D225" s="64"/>
      <c r="E225" s="65"/>
      <c r="F225" s="66"/>
      <c r="G225" s="67"/>
      <c r="H225" s="64"/>
      <c r="I225" s="64"/>
      <c r="J225" s="64">
        <f t="shared" si="68"/>
        <v>0</v>
      </c>
      <c r="K225" s="96"/>
      <c r="L225" s="100">
        <f t="shared" si="59"/>
        <v>0</v>
      </c>
      <c r="M225" s="64"/>
      <c r="N225" s="64">
        <f t="shared" si="69"/>
        <v>0</v>
      </c>
      <c r="O225" s="64"/>
      <c r="P225" s="64">
        <f t="shared" si="70"/>
        <v>0</v>
      </c>
      <c r="Q225" s="64"/>
      <c r="R225" s="64">
        <f t="shared" si="71"/>
        <v>0</v>
      </c>
      <c r="S225" s="64"/>
      <c r="T225" s="64">
        <f t="shared" si="72"/>
        <v>0</v>
      </c>
      <c r="U225" s="64"/>
      <c r="V225" s="64">
        <f t="shared" si="73"/>
        <v>0</v>
      </c>
      <c r="W225" s="64"/>
      <c r="X225" s="64">
        <f t="shared" si="74"/>
        <v>0</v>
      </c>
      <c r="Y225" s="64"/>
      <c r="Z225" s="64">
        <f t="shared" si="75"/>
        <v>0</v>
      </c>
      <c r="AA225" s="64"/>
      <c r="AB225" s="64">
        <f t="shared" si="76"/>
        <v>0</v>
      </c>
      <c r="AC225" s="64"/>
      <c r="AD225" s="64">
        <f t="shared" si="77"/>
        <v>0</v>
      </c>
      <c r="AE225" s="64"/>
      <c r="AF225" s="64">
        <f t="shared" si="78"/>
        <v>0</v>
      </c>
      <c r="AG225" s="64"/>
      <c r="AH225" s="64">
        <f t="shared" si="79"/>
        <v>0</v>
      </c>
      <c r="AI225" s="64"/>
      <c r="AJ225" s="64">
        <f t="shared" si="80"/>
        <v>0</v>
      </c>
      <c r="AK225" s="64"/>
      <c r="AL225" s="64">
        <f t="shared" si="81"/>
        <v>0</v>
      </c>
      <c r="AM225" s="68">
        <f t="shared" si="82"/>
        <v>0</v>
      </c>
      <c r="AN225" s="54">
        <f t="shared" si="82"/>
        <v>0</v>
      </c>
      <c r="AO225" s="64">
        <f t="shared" si="83"/>
        <v>0</v>
      </c>
      <c r="AP225" s="64">
        <f t="shared" si="84"/>
        <v>0</v>
      </c>
      <c r="AQ225" s="65"/>
    </row>
    <row r="226" spans="1:44" s="75" customFormat="1" ht="21" customHeight="1" x14ac:dyDescent="0.35">
      <c r="A226" s="63"/>
      <c r="B226" s="62"/>
      <c r="C226" s="63"/>
      <c r="D226" s="64">
        <v>0</v>
      </c>
      <c r="E226" s="69"/>
      <c r="F226" s="66"/>
      <c r="G226" s="67"/>
      <c r="H226" s="64"/>
      <c r="I226" s="64">
        <v>56.5</v>
      </c>
      <c r="J226" s="64">
        <f t="shared" si="68"/>
        <v>0</v>
      </c>
      <c r="K226" s="96"/>
      <c r="L226" s="100">
        <f t="shared" si="59"/>
        <v>0</v>
      </c>
      <c r="M226" s="64"/>
      <c r="N226" s="64">
        <f t="shared" si="69"/>
        <v>0</v>
      </c>
      <c r="O226" s="64"/>
      <c r="P226" s="64">
        <f t="shared" si="70"/>
        <v>0</v>
      </c>
      <c r="Q226" s="64"/>
      <c r="R226" s="64">
        <f t="shared" si="71"/>
        <v>0</v>
      </c>
      <c r="S226" s="64"/>
      <c r="T226" s="64">
        <f t="shared" si="72"/>
        <v>0</v>
      </c>
      <c r="U226" s="64"/>
      <c r="V226" s="64">
        <f t="shared" si="73"/>
        <v>0</v>
      </c>
      <c r="W226" s="64"/>
      <c r="X226" s="64">
        <f t="shared" si="74"/>
        <v>0</v>
      </c>
      <c r="Y226" s="64"/>
      <c r="Z226" s="64">
        <f t="shared" si="75"/>
        <v>0</v>
      </c>
      <c r="AA226" s="64"/>
      <c r="AB226" s="64">
        <f t="shared" si="76"/>
        <v>0</v>
      </c>
      <c r="AC226" s="64"/>
      <c r="AD226" s="64">
        <f t="shared" si="77"/>
        <v>0</v>
      </c>
      <c r="AE226" s="64"/>
      <c r="AF226" s="64">
        <f t="shared" si="78"/>
        <v>0</v>
      </c>
      <c r="AG226" s="64"/>
      <c r="AH226" s="64">
        <f t="shared" si="79"/>
        <v>0</v>
      </c>
      <c r="AI226" s="64"/>
      <c r="AJ226" s="64">
        <f t="shared" si="80"/>
        <v>0</v>
      </c>
      <c r="AK226" s="64"/>
      <c r="AL226" s="64">
        <f t="shared" si="81"/>
        <v>0</v>
      </c>
      <c r="AM226" s="68">
        <f t="shared" si="82"/>
        <v>0</v>
      </c>
      <c r="AN226" s="54">
        <f t="shared" si="82"/>
        <v>0</v>
      </c>
      <c r="AO226" s="64">
        <f t="shared" si="83"/>
        <v>0</v>
      </c>
      <c r="AP226" s="64">
        <f t="shared" si="84"/>
        <v>0</v>
      </c>
      <c r="AQ226" s="65"/>
    </row>
    <row r="227" spans="1:44" s="75" customFormat="1" ht="21" customHeight="1" x14ac:dyDescent="0.35">
      <c r="A227" s="63"/>
      <c r="B227" s="62"/>
      <c r="C227" s="63"/>
      <c r="D227" s="64">
        <v>0</v>
      </c>
      <c r="E227" s="69"/>
      <c r="F227" s="66"/>
      <c r="G227" s="67"/>
      <c r="H227" s="64"/>
      <c r="I227" s="64">
        <v>50.93</v>
      </c>
      <c r="J227" s="64">
        <f t="shared" si="68"/>
        <v>0</v>
      </c>
      <c r="K227" s="96"/>
      <c r="L227" s="100">
        <f t="shared" si="59"/>
        <v>0</v>
      </c>
      <c r="M227" s="64"/>
      <c r="N227" s="64">
        <f t="shared" si="69"/>
        <v>0</v>
      </c>
      <c r="O227" s="64"/>
      <c r="P227" s="64">
        <f t="shared" si="70"/>
        <v>0</v>
      </c>
      <c r="Q227" s="64"/>
      <c r="R227" s="64">
        <f t="shared" si="71"/>
        <v>0</v>
      </c>
      <c r="S227" s="64"/>
      <c r="T227" s="64">
        <f t="shared" si="72"/>
        <v>0</v>
      </c>
      <c r="U227" s="64"/>
      <c r="V227" s="64">
        <f t="shared" si="73"/>
        <v>0</v>
      </c>
      <c r="W227" s="64"/>
      <c r="X227" s="64">
        <f t="shared" si="74"/>
        <v>0</v>
      </c>
      <c r="Y227" s="64"/>
      <c r="Z227" s="64">
        <f t="shared" si="75"/>
        <v>0</v>
      </c>
      <c r="AA227" s="64">
        <v>0</v>
      </c>
      <c r="AB227" s="64">
        <f t="shared" si="76"/>
        <v>0</v>
      </c>
      <c r="AC227" s="64"/>
      <c r="AD227" s="64">
        <f t="shared" si="77"/>
        <v>0</v>
      </c>
      <c r="AE227" s="64"/>
      <c r="AF227" s="64">
        <f t="shared" si="78"/>
        <v>0</v>
      </c>
      <c r="AG227" s="64"/>
      <c r="AH227" s="64">
        <f t="shared" si="79"/>
        <v>0</v>
      </c>
      <c r="AI227" s="64"/>
      <c r="AJ227" s="64">
        <f t="shared" si="80"/>
        <v>0</v>
      </c>
      <c r="AK227" s="64"/>
      <c r="AL227" s="64">
        <f t="shared" si="81"/>
        <v>0</v>
      </c>
      <c r="AM227" s="68">
        <f t="shared" si="82"/>
        <v>0</v>
      </c>
      <c r="AN227" s="54">
        <f t="shared" si="82"/>
        <v>0</v>
      </c>
      <c r="AO227" s="64">
        <f t="shared" si="83"/>
        <v>0</v>
      </c>
      <c r="AP227" s="64">
        <f t="shared" si="84"/>
        <v>0</v>
      </c>
      <c r="AQ227" s="65"/>
    </row>
    <row r="228" spans="1:44" s="75" customFormat="1" ht="21" customHeight="1" x14ac:dyDescent="0.35">
      <c r="A228" s="63"/>
      <c r="B228" s="62"/>
      <c r="C228" s="63"/>
      <c r="D228" s="64">
        <v>0</v>
      </c>
      <c r="E228" s="69"/>
      <c r="F228" s="66"/>
      <c r="G228" s="67"/>
      <c r="H228" s="64"/>
      <c r="I228" s="64">
        <v>51.03</v>
      </c>
      <c r="J228" s="64">
        <f t="shared" si="68"/>
        <v>0</v>
      </c>
      <c r="K228" s="96"/>
      <c r="L228" s="100">
        <f t="shared" si="59"/>
        <v>0</v>
      </c>
      <c r="M228" s="64"/>
      <c r="N228" s="64">
        <f t="shared" si="69"/>
        <v>0</v>
      </c>
      <c r="O228" s="64"/>
      <c r="P228" s="64">
        <f t="shared" si="70"/>
        <v>0</v>
      </c>
      <c r="Q228" s="64"/>
      <c r="R228" s="64">
        <f t="shared" si="71"/>
        <v>0</v>
      </c>
      <c r="S228" s="64"/>
      <c r="T228" s="64">
        <f t="shared" si="72"/>
        <v>0</v>
      </c>
      <c r="U228" s="64"/>
      <c r="V228" s="64">
        <f t="shared" si="73"/>
        <v>0</v>
      </c>
      <c r="W228" s="64"/>
      <c r="X228" s="64">
        <f t="shared" si="74"/>
        <v>0</v>
      </c>
      <c r="Y228" s="64"/>
      <c r="Z228" s="64">
        <f t="shared" si="75"/>
        <v>0</v>
      </c>
      <c r="AA228" s="64">
        <v>0</v>
      </c>
      <c r="AB228" s="64">
        <f t="shared" si="76"/>
        <v>0</v>
      </c>
      <c r="AC228" s="64"/>
      <c r="AD228" s="64">
        <f t="shared" si="77"/>
        <v>0</v>
      </c>
      <c r="AE228" s="64"/>
      <c r="AF228" s="64">
        <f t="shared" si="78"/>
        <v>0</v>
      </c>
      <c r="AG228" s="64"/>
      <c r="AH228" s="64">
        <f t="shared" si="79"/>
        <v>0</v>
      </c>
      <c r="AI228" s="64"/>
      <c r="AJ228" s="64">
        <f t="shared" si="80"/>
        <v>0</v>
      </c>
      <c r="AK228" s="64"/>
      <c r="AL228" s="64">
        <f t="shared" si="81"/>
        <v>0</v>
      </c>
      <c r="AM228" s="68">
        <f t="shared" si="82"/>
        <v>0</v>
      </c>
      <c r="AN228" s="54">
        <f t="shared" si="82"/>
        <v>0</v>
      </c>
      <c r="AO228" s="64">
        <f t="shared" si="83"/>
        <v>0</v>
      </c>
      <c r="AP228" s="64">
        <f t="shared" si="84"/>
        <v>0</v>
      </c>
      <c r="AQ228" s="65"/>
    </row>
    <row r="229" spans="1:44" s="75" customFormat="1" ht="21" customHeight="1" x14ac:dyDescent="0.35">
      <c r="A229" s="63"/>
      <c r="B229" s="62"/>
      <c r="C229" s="63"/>
      <c r="D229" s="64"/>
      <c r="E229" s="69"/>
      <c r="F229" s="66"/>
      <c r="G229" s="67"/>
      <c r="H229" s="64"/>
      <c r="I229" s="64">
        <v>51.23</v>
      </c>
      <c r="J229" s="64">
        <f t="shared" si="68"/>
        <v>0</v>
      </c>
      <c r="K229" s="96"/>
      <c r="L229" s="100">
        <f t="shared" si="59"/>
        <v>0</v>
      </c>
      <c r="M229" s="64"/>
      <c r="N229" s="64">
        <f t="shared" si="69"/>
        <v>0</v>
      </c>
      <c r="O229" s="64"/>
      <c r="P229" s="64">
        <f t="shared" si="70"/>
        <v>0</v>
      </c>
      <c r="Q229" s="64"/>
      <c r="R229" s="64">
        <f t="shared" si="71"/>
        <v>0</v>
      </c>
      <c r="S229" s="64"/>
      <c r="T229" s="64">
        <f t="shared" si="72"/>
        <v>0</v>
      </c>
      <c r="U229" s="64"/>
      <c r="V229" s="64">
        <f t="shared" si="73"/>
        <v>0</v>
      </c>
      <c r="W229" s="64"/>
      <c r="X229" s="64">
        <f t="shared" si="74"/>
        <v>0</v>
      </c>
      <c r="Y229" s="64"/>
      <c r="Z229" s="64">
        <f t="shared" si="75"/>
        <v>0</v>
      </c>
      <c r="AA229" s="64">
        <v>0</v>
      </c>
      <c r="AB229" s="64">
        <f t="shared" si="76"/>
        <v>0</v>
      </c>
      <c r="AC229" s="64"/>
      <c r="AD229" s="64">
        <f t="shared" si="77"/>
        <v>0</v>
      </c>
      <c r="AE229" s="64"/>
      <c r="AF229" s="64">
        <f t="shared" si="78"/>
        <v>0</v>
      </c>
      <c r="AG229" s="64"/>
      <c r="AH229" s="64">
        <f t="shared" si="79"/>
        <v>0</v>
      </c>
      <c r="AI229" s="64"/>
      <c r="AJ229" s="64">
        <f t="shared" si="80"/>
        <v>0</v>
      </c>
      <c r="AK229" s="64"/>
      <c r="AL229" s="64">
        <f t="shared" si="81"/>
        <v>0</v>
      </c>
      <c r="AM229" s="68">
        <f t="shared" si="82"/>
        <v>0</v>
      </c>
      <c r="AN229" s="54">
        <f t="shared" si="82"/>
        <v>0</v>
      </c>
      <c r="AO229" s="64">
        <f t="shared" si="83"/>
        <v>0</v>
      </c>
      <c r="AP229" s="64">
        <f t="shared" si="84"/>
        <v>0</v>
      </c>
      <c r="AQ229" s="65"/>
    </row>
    <row r="230" spans="1:44" s="75" customFormat="1" ht="21" customHeight="1" x14ac:dyDescent="0.35">
      <c r="A230" s="63"/>
      <c r="B230" s="62"/>
      <c r="C230" s="63"/>
      <c r="D230" s="64">
        <v>40</v>
      </c>
      <c r="E230" s="69"/>
      <c r="F230" s="66"/>
      <c r="G230" s="67"/>
      <c r="H230" s="64"/>
      <c r="I230" s="64">
        <v>50.93</v>
      </c>
      <c r="J230" s="76">
        <f t="shared" si="68"/>
        <v>40</v>
      </c>
      <c r="K230" s="96">
        <v>2</v>
      </c>
      <c r="L230" s="100">
        <f t="shared" si="59"/>
        <v>101.86</v>
      </c>
      <c r="M230" s="64">
        <v>2</v>
      </c>
      <c r="N230" s="64">
        <f t="shared" si="69"/>
        <v>101.86</v>
      </c>
      <c r="O230" s="64">
        <v>7</v>
      </c>
      <c r="P230" s="64">
        <f t="shared" si="70"/>
        <v>356.51</v>
      </c>
      <c r="Q230" s="64">
        <v>2</v>
      </c>
      <c r="R230" s="64">
        <f t="shared" si="71"/>
        <v>101.86</v>
      </c>
      <c r="S230" s="64">
        <v>3</v>
      </c>
      <c r="T230" s="64">
        <f t="shared" si="72"/>
        <v>152.79</v>
      </c>
      <c r="U230" s="64"/>
      <c r="V230" s="64">
        <f t="shared" si="73"/>
        <v>0</v>
      </c>
      <c r="W230" s="64">
        <v>1</v>
      </c>
      <c r="X230" s="64">
        <f t="shared" si="74"/>
        <v>50.93</v>
      </c>
      <c r="Y230" s="64"/>
      <c r="Z230" s="64">
        <f t="shared" si="75"/>
        <v>0</v>
      </c>
      <c r="AA230" s="64">
        <f>7+7</f>
        <v>14</v>
      </c>
      <c r="AB230" s="64">
        <f t="shared" si="76"/>
        <v>713.02</v>
      </c>
      <c r="AC230" s="64"/>
      <c r="AD230" s="64">
        <f t="shared" si="77"/>
        <v>0</v>
      </c>
      <c r="AE230" s="64">
        <f>5+4</f>
        <v>9</v>
      </c>
      <c r="AF230" s="64">
        <f t="shared" si="78"/>
        <v>458.37</v>
      </c>
      <c r="AG230" s="64"/>
      <c r="AH230" s="64">
        <f t="shared" si="79"/>
        <v>0</v>
      </c>
      <c r="AI230" s="64"/>
      <c r="AJ230" s="64">
        <f t="shared" si="80"/>
        <v>0</v>
      </c>
      <c r="AK230" s="64"/>
      <c r="AL230" s="64">
        <f t="shared" si="81"/>
        <v>0</v>
      </c>
      <c r="AM230" s="68">
        <f t="shared" si="82"/>
        <v>40</v>
      </c>
      <c r="AN230" s="54">
        <f t="shared" si="82"/>
        <v>2037.1999999999998</v>
      </c>
      <c r="AO230" s="64">
        <f t="shared" si="83"/>
        <v>0</v>
      </c>
      <c r="AP230" s="64">
        <f t="shared" si="84"/>
        <v>0</v>
      </c>
      <c r="AQ230" s="65"/>
    </row>
    <row r="231" spans="1:44" s="75" customFormat="1" ht="21" customHeight="1" x14ac:dyDescent="0.35">
      <c r="A231" s="63"/>
      <c r="B231" s="62"/>
      <c r="C231" s="63"/>
      <c r="D231" s="64"/>
      <c r="E231" s="69" t="s">
        <v>248</v>
      </c>
      <c r="F231" s="66" t="s">
        <v>305</v>
      </c>
      <c r="G231" s="67">
        <v>243857</v>
      </c>
      <c r="H231" s="64">
        <v>30</v>
      </c>
      <c r="I231" s="64">
        <v>56</v>
      </c>
      <c r="J231" s="64">
        <f t="shared" si="68"/>
        <v>30</v>
      </c>
      <c r="K231" s="96"/>
      <c r="L231" s="100">
        <f t="shared" si="59"/>
        <v>0</v>
      </c>
      <c r="M231" s="64"/>
      <c r="N231" s="64"/>
      <c r="O231" s="64"/>
      <c r="P231" s="64">
        <f t="shared" si="70"/>
        <v>0</v>
      </c>
      <c r="Q231" s="64"/>
      <c r="R231" s="64">
        <f t="shared" si="71"/>
        <v>0</v>
      </c>
      <c r="S231" s="64"/>
      <c r="T231" s="64">
        <f t="shared" si="72"/>
        <v>0</v>
      </c>
      <c r="U231" s="64"/>
      <c r="V231" s="64">
        <f t="shared" si="73"/>
        <v>0</v>
      </c>
      <c r="W231" s="64"/>
      <c r="X231" s="64">
        <f t="shared" si="74"/>
        <v>0</v>
      </c>
      <c r="Y231" s="64"/>
      <c r="Z231" s="64">
        <f t="shared" si="75"/>
        <v>0</v>
      </c>
      <c r="AA231" s="64"/>
      <c r="AB231" s="64">
        <f t="shared" si="76"/>
        <v>0</v>
      </c>
      <c r="AC231" s="64"/>
      <c r="AD231" s="64">
        <f t="shared" si="77"/>
        <v>0</v>
      </c>
      <c r="AE231" s="64">
        <v>1</v>
      </c>
      <c r="AF231" s="64">
        <f t="shared" si="78"/>
        <v>56</v>
      </c>
      <c r="AG231" s="64"/>
      <c r="AH231" s="64">
        <f t="shared" si="79"/>
        <v>0</v>
      </c>
      <c r="AI231" s="64"/>
      <c r="AJ231" s="64">
        <f t="shared" si="80"/>
        <v>0</v>
      </c>
      <c r="AK231" s="64"/>
      <c r="AL231" s="64">
        <f t="shared" si="81"/>
        <v>0</v>
      </c>
      <c r="AM231" s="68">
        <f t="shared" si="82"/>
        <v>1</v>
      </c>
      <c r="AN231" s="54">
        <f t="shared" si="82"/>
        <v>56</v>
      </c>
      <c r="AO231" s="64">
        <f t="shared" si="83"/>
        <v>29</v>
      </c>
      <c r="AP231" s="64">
        <f t="shared" si="84"/>
        <v>1624</v>
      </c>
      <c r="AQ231" s="65"/>
    </row>
    <row r="232" spans="1:44" s="75" customFormat="1" ht="21" customHeight="1" x14ac:dyDescent="0.35">
      <c r="A232" s="61">
        <v>63</v>
      </c>
      <c r="B232" s="62" t="s">
        <v>286</v>
      </c>
      <c r="C232" s="63" t="s">
        <v>244</v>
      </c>
      <c r="D232" s="64"/>
      <c r="E232" s="65"/>
      <c r="F232" s="66"/>
      <c r="G232" s="67"/>
      <c r="H232" s="64"/>
      <c r="I232" s="64"/>
      <c r="J232" s="64">
        <f t="shared" si="68"/>
        <v>0</v>
      </c>
      <c r="K232" s="96"/>
      <c r="L232" s="100">
        <f t="shared" si="59"/>
        <v>0</v>
      </c>
      <c r="M232" s="64"/>
      <c r="N232" s="64">
        <f t="shared" si="69"/>
        <v>0</v>
      </c>
      <c r="O232" s="64"/>
      <c r="P232" s="64">
        <f t="shared" si="70"/>
        <v>0</v>
      </c>
      <c r="Q232" s="64"/>
      <c r="R232" s="64">
        <f t="shared" si="71"/>
        <v>0</v>
      </c>
      <c r="S232" s="64"/>
      <c r="T232" s="64">
        <f t="shared" si="72"/>
        <v>0</v>
      </c>
      <c r="U232" s="64"/>
      <c r="V232" s="64">
        <f t="shared" si="73"/>
        <v>0</v>
      </c>
      <c r="W232" s="64"/>
      <c r="X232" s="64">
        <f t="shared" si="74"/>
        <v>0</v>
      </c>
      <c r="Y232" s="64"/>
      <c r="Z232" s="64">
        <f t="shared" si="75"/>
        <v>0</v>
      </c>
      <c r="AA232" s="64"/>
      <c r="AB232" s="64">
        <f t="shared" si="76"/>
        <v>0</v>
      </c>
      <c r="AC232" s="64"/>
      <c r="AD232" s="64">
        <f t="shared" si="77"/>
        <v>0</v>
      </c>
      <c r="AE232" s="64"/>
      <c r="AF232" s="64">
        <f t="shared" si="78"/>
        <v>0</v>
      </c>
      <c r="AG232" s="64"/>
      <c r="AH232" s="64">
        <f t="shared" si="79"/>
        <v>0</v>
      </c>
      <c r="AI232" s="64"/>
      <c r="AJ232" s="64">
        <f t="shared" si="80"/>
        <v>0</v>
      </c>
      <c r="AK232" s="64"/>
      <c r="AL232" s="64">
        <f t="shared" si="81"/>
        <v>0</v>
      </c>
      <c r="AM232" s="68">
        <f t="shared" si="82"/>
        <v>0</v>
      </c>
      <c r="AN232" s="54">
        <f t="shared" si="82"/>
        <v>0</v>
      </c>
      <c r="AO232" s="64">
        <f t="shared" si="83"/>
        <v>0</v>
      </c>
      <c r="AP232" s="64">
        <f t="shared" si="84"/>
        <v>0</v>
      </c>
      <c r="AQ232" s="65"/>
    </row>
    <row r="233" spans="1:44" s="75" customFormat="1" ht="21" customHeight="1" x14ac:dyDescent="0.35">
      <c r="A233" s="63"/>
      <c r="B233" s="62"/>
      <c r="C233" s="63"/>
      <c r="D233" s="64">
        <v>0</v>
      </c>
      <c r="E233" s="69"/>
      <c r="F233" s="66"/>
      <c r="G233" s="67"/>
      <c r="H233" s="64"/>
      <c r="I233" s="64">
        <v>26.92</v>
      </c>
      <c r="J233" s="64">
        <f t="shared" si="68"/>
        <v>0</v>
      </c>
      <c r="K233" s="96"/>
      <c r="L233" s="100">
        <f t="shared" si="59"/>
        <v>0</v>
      </c>
      <c r="M233" s="64"/>
      <c r="N233" s="64">
        <f t="shared" si="69"/>
        <v>0</v>
      </c>
      <c r="O233" s="64"/>
      <c r="P233" s="64">
        <f t="shared" si="70"/>
        <v>0</v>
      </c>
      <c r="Q233" s="64"/>
      <c r="R233" s="64">
        <f t="shared" si="71"/>
        <v>0</v>
      </c>
      <c r="S233" s="64"/>
      <c r="T233" s="64">
        <f t="shared" si="72"/>
        <v>0</v>
      </c>
      <c r="U233" s="64"/>
      <c r="V233" s="64">
        <f t="shared" si="73"/>
        <v>0</v>
      </c>
      <c r="W233" s="64"/>
      <c r="X233" s="64">
        <f t="shared" si="74"/>
        <v>0</v>
      </c>
      <c r="Y233" s="64"/>
      <c r="Z233" s="64">
        <f t="shared" si="75"/>
        <v>0</v>
      </c>
      <c r="AA233" s="64"/>
      <c r="AB233" s="64">
        <f t="shared" si="76"/>
        <v>0</v>
      </c>
      <c r="AC233" s="64"/>
      <c r="AD233" s="64">
        <f t="shared" si="77"/>
        <v>0</v>
      </c>
      <c r="AE233" s="64"/>
      <c r="AF233" s="64">
        <f t="shared" si="78"/>
        <v>0</v>
      </c>
      <c r="AG233" s="64"/>
      <c r="AH233" s="64">
        <f t="shared" si="79"/>
        <v>0</v>
      </c>
      <c r="AI233" s="64"/>
      <c r="AJ233" s="64">
        <f t="shared" si="80"/>
        <v>0</v>
      </c>
      <c r="AK233" s="64"/>
      <c r="AL233" s="64">
        <f t="shared" si="81"/>
        <v>0</v>
      </c>
      <c r="AM233" s="68">
        <f t="shared" si="82"/>
        <v>0</v>
      </c>
      <c r="AN233" s="54">
        <f t="shared" si="82"/>
        <v>0</v>
      </c>
      <c r="AO233" s="64">
        <f t="shared" si="83"/>
        <v>0</v>
      </c>
      <c r="AP233" s="64">
        <f t="shared" si="84"/>
        <v>0</v>
      </c>
      <c r="AQ233" s="65"/>
    </row>
    <row r="234" spans="1:44" s="75" customFormat="1" ht="21" customHeight="1" x14ac:dyDescent="0.35">
      <c r="A234" s="63"/>
      <c r="B234" s="62"/>
      <c r="C234" s="63"/>
      <c r="D234" s="64">
        <v>0</v>
      </c>
      <c r="E234" s="69"/>
      <c r="F234" s="66"/>
      <c r="G234" s="67"/>
      <c r="H234" s="64"/>
      <c r="I234" s="64">
        <v>27.2</v>
      </c>
      <c r="J234" s="64">
        <f t="shared" si="68"/>
        <v>0</v>
      </c>
      <c r="K234" s="96"/>
      <c r="L234" s="100">
        <f t="shared" si="59"/>
        <v>0</v>
      </c>
      <c r="M234" s="64"/>
      <c r="N234" s="64">
        <f t="shared" si="69"/>
        <v>0</v>
      </c>
      <c r="O234" s="64"/>
      <c r="P234" s="64">
        <f t="shared" si="70"/>
        <v>0</v>
      </c>
      <c r="Q234" s="64"/>
      <c r="R234" s="64">
        <f t="shared" si="71"/>
        <v>0</v>
      </c>
      <c r="S234" s="64"/>
      <c r="T234" s="64">
        <f t="shared" si="72"/>
        <v>0</v>
      </c>
      <c r="U234" s="64"/>
      <c r="V234" s="64">
        <f t="shared" si="73"/>
        <v>0</v>
      </c>
      <c r="W234" s="64"/>
      <c r="X234" s="64">
        <f t="shared" si="74"/>
        <v>0</v>
      </c>
      <c r="Y234" s="64"/>
      <c r="Z234" s="64">
        <f t="shared" si="75"/>
        <v>0</v>
      </c>
      <c r="AA234" s="64">
        <v>0</v>
      </c>
      <c r="AB234" s="64">
        <f t="shared" si="76"/>
        <v>0</v>
      </c>
      <c r="AC234" s="64"/>
      <c r="AD234" s="64">
        <f t="shared" si="77"/>
        <v>0</v>
      </c>
      <c r="AE234" s="64"/>
      <c r="AF234" s="64">
        <f t="shared" si="78"/>
        <v>0</v>
      </c>
      <c r="AG234" s="64"/>
      <c r="AH234" s="64">
        <f t="shared" si="79"/>
        <v>0</v>
      </c>
      <c r="AI234" s="64"/>
      <c r="AJ234" s="64">
        <f t="shared" si="80"/>
        <v>0</v>
      </c>
      <c r="AK234" s="64"/>
      <c r="AL234" s="64">
        <f t="shared" si="81"/>
        <v>0</v>
      </c>
      <c r="AM234" s="68">
        <f t="shared" si="82"/>
        <v>0</v>
      </c>
      <c r="AN234" s="54">
        <f t="shared" si="82"/>
        <v>0</v>
      </c>
      <c r="AO234" s="64">
        <f t="shared" si="83"/>
        <v>0</v>
      </c>
      <c r="AP234" s="64">
        <f t="shared" si="84"/>
        <v>0</v>
      </c>
      <c r="AQ234" s="65"/>
    </row>
    <row r="235" spans="1:44" s="75" customFormat="1" ht="21" customHeight="1" x14ac:dyDescent="0.35">
      <c r="A235" s="63"/>
      <c r="B235" s="62"/>
      <c r="C235" s="63"/>
      <c r="D235" s="64">
        <v>7</v>
      </c>
      <c r="E235" s="69"/>
      <c r="F235" s="66"/>
      <c r="G235" s="67"/>
      <c r="H235" s="64"/>
      <c r="I235" s="64">
        <v>28.36</v>
      </c>
      <c r="J235" s="64">
        <f t="shared" si="68"/>
        <v>7</v>
      </c>
      <c r="K235" s="96">
        <v>0</v>
      </c>
      <c r="L235" s="100">
        <f t="shared" si="59"/>
        <v>0</v>
      </c>
      <c r="M235" s="64">
        <v>0</v>
      </c>
      <c r="N235" s="64">
        <f t="shared" si="69"/>
        <v>0</v>
      </c>
      <c r="O235" s="64">
        <v>0</v>
      </c>
      <c r="P235" s="64">
        <f t="shared" si="70"/>
        <v>0</v>
      </c>
      <c r="Q235" s="64">
        <v>0</v>
      </c>
      <c r="R235" s="64">
        <f t="shared" si="71"/>
        <v>0</v>
      </c>
      <c r="S235" s="64"/>
      <c r="T235" s="64">
        <f t="shared" si="72"/>
        <v>0</v>
      </c>
      <c r="U235" s="64"/>
      <c r="V235" s="64">
        <f t="shared" si="73"/>
        <v>0</v>
      </c>
      <c r="W235" s="64">
        <v>0</v>
      </c>
      <c r="X235" s="64">
        <f t="shared" si="74"/>
        <v>0</v>
      </c>
      <c r="Y235" s="64"/>
      <c r="Z235" s="64">
        <f t="shared" si="75"/>
        <v>0</v>
      </c>
      <c r="AA235" s="64">
        <v>0</v>
      </c>
      <c r="AB235" s="64">
        <f t="shared" si="76"/>
        <v>0</v>
      </c>
      <c r="AC235" s="64">
        <f>6+1</f>
        <v>7</v>
      </c>
      <c r="AD235" s="64">
        <f t="shared" si="77"/>
        <v>198.51999999999998</v>
      </c>
      <c r="AE235" s="64">
        <v>0</v>
      </c>
      <c r="AF235" s="64">
        <f t="shared" si="78"/>
        <v>0</v>
      </c>
      <c r="AG235" s="64"/>
      <c r="AH235" s="64">
        <f t="shared" si="79"/>
        <v>0</v>
      </c>
      <c r="AI235" s="64"/>
      <c r="AJ235" s="64">
        <f t="shared" si="80"/>
        <v>0</v>
      </c>
      <c r="AK235" s="64"/>
      <c r="AL235" s="64">
        <f t="shared" si="81"/>
        <v>0</v>
      </c>
      <c r="AM235" s="68">
        <f t="shared" si="82"/>
        <v>7</v>
      </c>
      <c r="AN235" s="54">
        <f t="shared" si="82"/>
        <v>198.51999999999998</v>
      </c>
      <c r="AO235" s="64">
        <f t="shared" si="83"/>
        <v>0</v>
      </c>
      <c r="AP235" s="64">
        <f t="shared" si="84"/>
        <v>0</v>
      </c>
      <c r="AQ235" s="65"/>
    </row>
    <row r="236" spans="1:44" s="75" customFormat="1" ht="21" customHeight="1" x14ac:dyDescent="0.35">
      <c r="A236" s="63"/>
      <c r="B236" s="62"/>
      <c r="C236" s="63"/>
      <c r="D236" s="64">
        <v>50</v>
      </c>
      <c r="E236" s="69"/>
      <c r="F236" s="66"/>
      <c r="G236" s="67"/>
      <c r="H236" s="64"/>
      <c r="I236" s="64">
        <v>27.68</v>
      </c>
      <c r="J236" s="64">
        <f t="shared" si="68"/>
        <v>50</v>
      </c>
      <c r="K236" s="96">
        <v>4</v>
      </c>
      <c r="L236" s="100">
        <f t="shared" si="59"/>
        <v>110.72</v>
      </c>
      <c r="M236" s="64">
        <v>3</v>
      </c>
      <c r="N236" s="64">
        <f t="shared" si="69"/>
        <v>83.039999999999992</v>
      </c>
      <c r="O236" s="64"/>
      <c r="P236" s="64">
        <f t="shared" si="70"/>
        <v>0</v>
      </c>
      <c r="Q236" s="64">
        <v>7</v>
      </c>
      <c r="R236" s="64">
        <f t="shared" si="71"/>
        <v>193.76</v>
      </c>
      <c r="S236" s="64">
        <v>3</v>
      </c>
      <c r="T236" s="64">
        <f t="shared" si="72"/>
        <v>83.039999999999992</v>
      </c>
      <c r="U236" s="64"/>
      <c r="V236" s="64">
        <f t="shared" si="73"/>
        <v>0</v>
      </c>
      <c r="W236" s="64">
        <v>2</v>
      </c>
      <c r="X236" s="64">
        <f t="shared" si="74"/>
        <v>55.36</v>
      </c>
      <c r="Y236" s="64"/>
      <c r="Z236" s="64">
        <f t="shared" si="75"/>
        <v>0</v>
      </c>
      <c r="AA236" s="64">
        <f>7+7</f>
        <v>14</v>
      </c>
      <c r="AB236" s="64">
        <f t="shared" si="76"/>
        <v>387.52</v>
      </c>
      <c r="AC236" s="64">
        <f>1+5</f>
        <v>6</v>
      </c>
      <c r="AD236" s="64">
        <f t="shared" si="77"/>
        <v>166.07999999999998</v>
      </c>
      <c r="AE236" s="64">
        <f>5+5</f>
        <v>10</v>
      </c>
      <c r="AF236" s="64">
        <f t="shared" si="78"/>
        <v>276.8</v>
      </c>
      <c r="AG236" s="64"/>
      <c r="AH236" s="64">
        <f t="shared" si="79"/>
        <v>0</v>
      </c>
      <c r="AI236" s="64"/>
      <c r="AJ236" s="64">
        <f t="shared" si="80"/>
        <v>0</v>
      </c>
      <c r="AK236" s="64"/>
      <c r="AL236" s="64">
        <f t="shared" si="81"/>
        <v>0</v>
      </c>
      <c r="AM236" s="68">
        <f t="shared" si="82"/>
        <v>49</v>
      </c>
      <c r="AN236" s="54">
        <f t="shared" si="82"/>
        <v>1356.32</v>
      </c>
      <c r="AO236" s="64">
        <f t="shared" si="83"/>
        <v>1</v>
      </c>
      <c r="AP236" s="64">
        <f t="shared" si="84"/>
        <v>27.68</v>
      </c>
      <c r="AQ236" s="65"/>
    </row>
    <row r="237" spans="1:44" s="75" customFormat="1" ht="21" customHeight="1" x14ac:dyDescent="0.35">
      <c r="A237" s="63"/>
      <c r="B237" s="62"/>
      <c r="C237" s="63"/>
      <c r="D237" s="64"/>
      <c r="E237" s="69" t="s">
        <v>248</v>
      </c>
      <c r="F237" s="66" t="s">
        <v>305</v>
      </c>
      <c r="G237" s="67">
        <v>243857</v>
      </c>
      <c r="H237" s="64">
        <v>25</v>
      </c>
      <c r="I237" s="64">
        <v>27.52</v>
      </c>
      <c r="J237" s="64">
        <f t="shared" si="68"/>
        <v>25</v>
      </c>
      <c r="K237" s="96"/>
      <c r="L237" s="100">
        <f t="shared" si="59"/>
        <v>0</v>
      </c>
      <c r="M237" s="64"/>
      <c r="N237" s="64">
        <f t="shared" si="69"/>
        <v>0</v>
      </c>
      <c r="O237" s="64"/>
      <c r="P237" s="64">
        <f t="shared" si="70"/>
        <v>0</v>
      </c>
      <c r="Q237" s="64"/>
      <c r="R237" s="64">
        <f t="shared" si="71"/>
        <v>0</v>
      </c>
      <c r="S237" s="64"/>
      <c r="T237" s="64">
        <f t="shared" si="72"/>
        <v>0</v>
      </c>
      <c r="U237" s="64"/>
      <c r="V237" s="64">
        <f t="shared" si="73"/>
        <v>0</v>
      </c>
      <c r="W237" s="64"/>
      <c r="X237" s="64">
        <f t="shared" si="74"/>
        <v>0</v>
      </c>
      <c r="Y237" s="64"/>
      <c r="Z237" s="64">
        <f t="shared" si="75"/>
        <v>0</v>
      </c>
      <c r="AA237" s="64"/>
      <c r="AB237" s="64">
        <f t="shared" si="76"/>
        <v>0</v>
      </c>
      <c r="AC237" s="64"/>
      <c r="AD237" s="64">
        <f t="shared" si="77"/>
        <v>0</v>
      </c>
      <c r="AE237" s="64"/>
      <c r="AF237" s="64">
        <f t="shared" si="78"/>
        <v>0</v>
      </c>
      <c r="AG237" s="64"/>
      <c r="AH237" s="64">
        <f t="shared" si="79"/>
        <v>0</v>
      </c>
      <c r="AI237" s="64"/>
      <c r="AJ237" s="64">
        <f t="shared" si="80"/>
        <v>0</v>
      </c>
      <c r="AK237" s="64"/>
      <c r="AL237" s="64">
        <f t="shared" si="81"/>
        <v>0</v>
      </c>
      <c r="AM237" s="68">
        <f t="shared" si="82"/>
        <v>0</v>
      </c>
      <c r="AN237" s="54">
        <f t="shared" si="82"/>
        <v>0</v>
      </c>
      <c r="AO237" s="64">
        <f t="shared" si="83"/>
        <v>25</v>
      </c>
      <c r="AP237" s="64">
        <f t="shared" si="84"/>
        <v>688</v>
      </c>
      <c r="AQ237" s="65"/>
    </row>
    <row r="238" spans="1:44" s="32" customFormat="1" ht="21" x14ac:dyDescent="0.35">
      <c r="A238" s="27" t="s">
        <v>4</v>
      </c>
      <c r="B238" s="28"/>
      <c r="C238" s="27"/>
      <c r="D238" s="29"/>
      <c r="E238" s="29"/>
      <c r="F238" s="30"/>
      <c r="G238" s="31"/>
      <c r="H238" s="16"/>
      <c r="I238" s="29"/>
      <c r="J238" s="16"/>
      <c r="K238" s="99"/>
      <c r="L238" s="99">
        <f>SUM(L4:L237)</f>
        <v>8004.869999999999</v>
      </c>
      <c r="M238" s="16"/>
      <c r="N238" s="16">
        <f>SUM(N33:N237)</f>
        <v>5429.74</v>
      </c>
      <c r="O238" s="16"/>
      <c r="P238" s="16">
        <f>SUM(P33:P237)</f>
        <v>5995.64</v>
      </c>
      <c r="Q238" s="16"/>
      <c r="R238" s="16">
        <f>SUM(R33:R237)</f>
        <v>2294.41</v>
      </c>
      <c r="S238" s="16"/>
      <c r="T238" s="16">
        <f>SUM(T33:T237)</f>
        <v>1747.9499999999998</v>
      </c>
      <c r="U238" s="16"/>
      <c r="V238" s="16">
        <f>SUM(V33:V237)</f>
        <v>0</v>
      </c>
      <c r="W238" s="16"/>
      <c r="X238" s="16">
        <f>SUM(X33:X237)</f>
        <v>914.30000000000007</v>
      </c>
      <c r="Y238" s="16"/>
      <c r="Z238" s="42">
        <f>SUM(Z33:Z237)</f>
        <v>0</v>
      </c>
      <c r="AA238" s="16"/>
      <c r="AB238" s="16">
        <f>SUM(AB33:AB237)</f>
        <v>5719.4800000000014</v>
      </c>
      <c r="AC238" s="16"/>
      <c r="AD238" s="16">
        <f>SUM(AD33:AD237)</f>
        <v>5219.3899999999994</v>
      </c>
      <c r="AE238" s="16"/>
      <c r="AF238" s="16">
        <f>SUM(AF33:AF237)</f>
        <v>4535.7900000000009</v>
      </c>
      <c r="AG238" s="16"/>
      <c r="AH238" s="16">
        <f>SUM(AH33:AH237)</f>
        <v>2432</v>
      </c>
      <c r="AI238" s="16"/>
      <c r="AJ238" s="16">
        <f>SUM(AJ33:AJ237)</f>
        <v>562</v>
      </c>
      <c r="AK238" s="16"/>
      <c r="AL238" s="16">
        <f>SUM(AL33:AL237)</f>
        <v>104</v>
      </c>
      <c r="AM238" s="14"/>
      <c r="AN238" s="16">
        <f>SUM(AN33:AN237)</f>
        <v>38399.57</v>
      </c>
      <c r="AO238" s="23"/>
      <c r="AP238" s="16">
        <f>SUM(AP33:AP237)</f>
        <v>54649.54</v>
      </c>
      <c r="AQ238" s="29"/>
      <c r="AR238" s="41"/>
    </row>
  </sheetData>
  <mergeCells count="14">
    <mergeCell ref="AI2:AJ2"/>
    <mergeCell ref="AK2:AL2"/>
    <mergeCell ref="AM2:AM3"/>
    <mergeCell ref="AN2:AN3"/>
    <mergeCell ref="A1:AQ1"/>
    <mergeCell ref="E2:H2"/>
    <mergeCell ref="M2:N2"/>
    <mergeCell ref="Q2:R2"/>
    <mergeCell ref="W2:X2"/>
    <mergeCell ref="Y2:Z2"/>
    <mergeCell ref="AA2:AB2"/>
    <mergeCell ref="AC2:AD2"/>
    <mergeCell ref="AE2:AF2"/>
    <mergeCell ref="AG2:AH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1"/>
  <sheetViews>
    <sheetView workbookViewId="0">
      <selection activeCell="F21" sqref="F21"/>
    </sheetView>
  </sheetViews>
  <sheetFormatPr defaultRowHeight="21" x14ac:dyDescent="0.35"/>
  <cols>
    <col min="1" max="1" width="9.140625" style="82"/>
    <col min="2" max="2" width="43.140625" style="40" customWidth="1"/>
    <col min="3" max="3" width="26.28515625" style="40" customWidth="1"/>
    <col min="4" max="4" width="22.5703125" style="40" customWidth="1"/>
    <col min="5" max="5" width="20.42578125" style="40" customWidth="1"/>
    <col min="6" max="16384" width="9.140625" style="40"/>
  </cols>
  <sheetData>
    <row r="1" spans="1:4" x14ac:dyDescent="0.35">
      <c r="A1" s="129" t="s">
        <v>354</v>
      </c>
      <c r="B1" s="129"/>
      <c r="C1" s="129"/>
      <c r="D1" s="129"/>
    </row>
    <row r="2" spans="1:4" x14ac:dyDescent="0.35">
      <c r="A2" s="84" t="s">
        <v>0</v>
      </c>
      <c r="B2" s="84" t="s">
        <v>337</v>
      </c>
      <c r="C2" s="84" t="s">
        <v>328</v>
      </c>
      <c r="D2" s="84" t="s">
        <v>23</v>
      </c>
    </row>
    <row r="3" spans="1:4" s="133" customFormat="1" x14ac:dyDescent="0.35">
      <c r="A3" s="130">
        <v>1</v>
      </c>
      <c r="B3" s="131" t="s">
        <v>338</v>
      </c>
      <c r="C3" s="132">
        <v>8004.87</v>
      </c>
      <c r="D3" s="131"/>
    </row>
    <row r="4" spans="1:4" s="133" customFormat="1" x14ac:dyDescent="0.35">
      <c r="A4" s="130"/>
      <c r="B4" s="131" t="s">
        <v>339</v>
      </c>
      <c r="C4" s="132">
        <v>157062.88</v>
      </c>
      <c r="D4" s="131"/>
    </row>
    <row r="5" spans="1:4" s="173" customFormat="1" x14ac:dyDescent="0.35">
      <c r="A5" s="170">
        <v>2</v>
      </c>
      <c r="B5" s="171" t="s">
        <v>340</v>
      </c>
      <c r="C5" s="172">
        <f>สำนักงาน!N202+คอมพิวเตอร์!N129+งานบ้านงานครัว!N177</f>
        <v>13589.739999999998</v>
      </c>
      <c r="D5" s="171"/>
    </row>
    <row r="6" spans="1:4" s="165" customFormat="1" x14ac:dyDescent="0.35">
      <c r="A6" s="162">
        <v>3</v>
      </c>
      <c r="B6" s="163" t="s">
        <v>341</v>
      </c>
      <c r="C6" s="164">
        <f>สำนักงาน!P202+คอมพิวเตอร์!P129+งานบ้านงานครัว!P177</f>
        <v>28042.639999999999</v>
      </c>
      <c r="D6" s="163"/>
    </row>
    <row r="7" spans="1:4" s="187" customFormat="1" x14ac:dyDescent="0.35">
      <c r="A7" s="184">
        <v>4</v>
      </c>
      <c r="B7" s="185" t="s">
        <v>342</v>
      </c>
      <c r="C7" s="186">
        <f>สำนักงาน!R202+คอมพิวเตอร์!R129+งานบ้านงานครัว!R177</f>
        <v>17414.41</v>
      </c>
      <c r="D7" s="185"/>
    </row>
    <row r="8" spans="1:4" s="195" customFormat="1" x14ac:dyDescent="0.35">
      <c r="A8" s="192">
        <v>5</v>
      </c>
      <c r="B8" s="193" t="s">
        <v>343</v>
      </c>
      <c r="C8" s="194">
        <f>สำนักงาน!T202+คอมพิวเตอร์!T129+งานบ้านงานครัว!T177</f>
        <v>4987.95</v>
      </c>
      <c r="D8" s="193"/>
    </row>
    <row r="9" spans="1:4" s="198" customFormat="1" x14ac:dyDescent="0.35">
      <c r="A9" s="196">
        <v>6</v>
      </c>
      <c r="B9" s="197" t="s">
        <v>344</v>
      </c>
      <c r="C9" s="222">
        <f>สำนักงาน!V202+คอมพิวเตอร์!V129+งานบ้านงานครัว!V177</f>
        <v>0</v>
      </c>
      <c r="D9" s="197"/>
    </row>
    <row r="10" spans="1:4" s="169" customFormat="1" x14ac:dyDescent="0.35">
      <c r="A10" s="166">
        <v>7</v>
      </c>
      <c r="B10" s="167" t="s">
        <v>345</v>
      </c>
      <c r="C10" s="168">
        <f>สำนักงาน!X202+คอมพิวเตอร์!X129+งานบ้านงานครัว!X177</f>
        <v>3124.3</v>
      </c>
      <c r="D10" s="167"/>
    </row>
    <row r="11" spans="1:4" s="161" customFormat="1" x14ac:dyDescent="0.35">
      <c r="A11" s="158">
        <v>8</v>
      </c>
      <c r="B11" s="159" t="s">
        <v>346</v>
      </c>
      <c r="C11" s="160">
        <f>สำนักงาน!Z202+คอมพิวเตอร์!Z129+งานบ้านงานครัว!Z177</f>
        <v>0</v>
      </c>
      <c r="D11" s="159"/>
    </row>
    <row r="12" spans="1:4" s="191" customFormat="1" x14ac:dyDescent="0.35">
      <c r="A12" s="188">
        <v>9</v>
      </c>
      <c r="B12" s="189" t="s">
        <v>347</v>
      </c>
      <c r="C12" s="190">
        <f>สำนักงาน!AB202+คอมพิวเตอร์!AB129+งานบ้านงานครัว!AB177</f>
        <v>10054.48</v>
      </c>
      <c r="D12" s="189"/>
    </row>
    <row r="13" spans="1:4" s="211" customFormat="1" x14ac:dyDescent="0.35">
      <c r="A13" s="209">
        <v>10</v>
      </c>
      <c r="B13" s="210" t="s">
        <v>348</v>
      </c>
      <c r="C13" s="255">
        <f>สำนักงาน!AD202+คอมพิวเตอร์!AD129+งานบ้านงานครัว!AD177</f>
        <v>16599.39</v>
      </c>
      <c r="D13" s="210"/>
    </row>
    <row r="14" spans="1:4" s="269" customFormat="1" x14ac:dyDescent="0.35">
      <c r="A14" s="266">
        <v>11</v>
      </c>
      <c r="B14" s="267" t="s">
        <v>349</v>
      </c>
      <c r="C14" s="268">
        <f>สำนักงาน!AF202+คอมพิวเตอร์!AF129+งานบ้านงานครัว!AF177</f>
        <v>6155.79</v>
      </c>
      <c r="D14" s="267"/>
    </row>
    <row r="15" spans="1:4" s="283" customFormat="1" x14ac:dyDescent="0.35">
      <c r="A15" s="280">
        <v>12</v>
      </c>
      <c r="B15" s="281" t="s">
        <v>350</v>
      </c>
      <c r="C15" s="282">
        <f>สำนักงาน!AH202+คอมพิวเตอร์!AH129+งานบ้านงานครัว!AH177</f>
        <v>3512</v>
      </c>
      <c r="D15" s="281"/>
    </row>
    <row r="16" spans="1:4" s="254" customFormat="1" x14ac:dyDescent="0.35">
      <c r="A16" s="252">
        <v>13</v>
      </c>
      <c r="B16" s="253" t="s">
        <v>351</v>
      </c>
      <c r="C16" s="304">
        <f>สำนักงาน!AJ202+คอมพิวเตอร์!AJ129+งานบ้านงานครัว!AJ177</f>
        <v>1102</v>
      </c>
      <c r="D16" s="253"/>
    </row>
    <row r="17" spans="1:4" s="308" customFormat="1" x14ac:dyDescent="0.35">
      <c r="A17" s="305">
        <v>14</v>
      </c>
      <c r="B17" s="306" t="s">
        <v>352</v>
      </c>
      <c r="C17" s="307">
        <f>สำนักงาน!AL202+คอมพิวเตอร์!AL129+งานบ้านงานครัว!AL177</f>
        <v>104</v>
      </c>
      <c r="D17" s="306"/>
    </row>
    <row r="18" spans="1:4" s="322" customFormat="1" x14ac:dyDescent="0.35">
      <c r="A18" s="84"/>
      <c r="B18" s="320" t="s">
        <v>353</v>
      </c>
      <c r="C18" s="321">
        <f>SUM(C3:C17)</f>
        <v>269754.45</v>
      </c>
      <c r="D18" s="320"/>
    </row>
    <row r="20" spans="1:4" x14ac:dyDescent="0.35">
      <c r="C20" s="40" t="s">
        <v>329</v>
      </c>
    </row>
    <row r="21" spans="1:4" x14ac:dyDescent="0.35">
      <c r="C21" s="40" t="s">
        <v>330</v>
      </c>
    </row>
    <row r="22" spans="1:4" x14ac:dyDescent="0.35">
      <c r="C22" s="85" t="s">
        <v>331</v>
      </c>
    </row>
    <row r="23" spans="1:4" x14ac:dyDescent="0.35">
      <c r="C23" s="89">
        <v>243891</v>
      </c>
    </row>
    <row r="31" spans="1:4" x14ac:dyDescent="0.35">
      <c r="C31" s="324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4</vt:i4>
      </vt:variant>
    </vt:vector>
  </HeadingPairs>
  <TitlesOfParts>
    <vt:vector size="10" baseType="lpstr">
      <vt:lpstr>สำนักงาน</vt:lpstr>
      <vt:lpstr>คอมพิวเตอร์</vt:lpstr>
      <vt:lpstr>งานบ้านงานครัว</vt:lpstr>
      <vt:lpstr>แยกเป็นสวัสดิการแม่บ้าน.</vt:lpstr>
      <vt:lpstr>แยกเฉพาะกองกลาง</vt:lpstr>
      <vt:lpstr>สรุปยอดเบิกทั้งสิ้น</vt:lpstr>
      <vt:lpstr>คอมพิวเตอร์!Print_Titles</vt:lpstr>
      <vt:lpstr>งานบ้านงานครัว!Print_Titles</vt:lpstr>
      <vt:lpstr>แยกเป็นสวัสดิการแม่บ้าน.!Print_Titles</vt:lpstr>
      <vt:lpstr>สำนักงาน!Print_Titles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KaIUbu</dc:creator>
  <cp:lastModifiedBy>KaIUbu</cp:lastModifiedBy>
  <cp:lastPrinted>2024-09-30T08:42:51Z</cp:lastPrinted>
  <dcterms:created xsi:type="dcterms:W3CDTF">2024-07-02T10:27:03Z</dcterms:created>
  <dcterms:modified xsi:type="dcterms:W3CDTF">2024-10-01T03:36:29Z</dcterms:modified>
</cp:coreProperties>
</file>