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800" activeTab="2"/>
  </bookViews>
  <sheets>
    <sheet name="รายได้" sheetId="1" r:id="rId1"/>
    <sheet name="สรุป" sheetId="5" state="hidden" r:id="rId2"/>
    <sheet name="ผลงานวิชาการ" sheetId="6" r:id="rId3"/>
    <sheet name="2.3" sheetId="8" state="hidden" r:id="rId4"/>
  </sheets>
  <externalReferences>
    <externalReference r:id="rId5"/>
  </externalReferences>
  <definedNames>
    <definedName name="_xlnm.Print_Titles" localSheetId="0">รายได้!$2:$2</definedName>
  </definedNames>
  <calcPr calcId="125725"/>
</workbook>
</file>

<file path=xl/calcChain.xml><?xml version="1.0" encoding="utf-8"?>
<calcChain xmlns="http://schemas.openxmlformats.org/spreadsheetml/2006/main">
  <c r="L5" i="8"/>
  <c r="M5"/>
  <c r="N5"/>
  <c r="O5"/>
  <c r="P5"/>
  <c r="L6"/>
  <c r="M6"/>
  <c r="N6"/>
  <c r="O6"/>
  <c r="P6"/>
  <c r="L7"/>
  <c r="M7"/>
  <c r="N7"/>
  <c r="O7"/>
  <c r="P7"/>
  <c r="L8"/>
  <c r="M8"/>
  <c r="N8"/>
  <c r="O8"/>
  <c r="P8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P4"/>
  <c r="P18" s="1"/>
  <c r="O4"/>
  <c r="O18" s="1"/>
  <c r="N4"/>
  <c r="N18" s="1"/>
  <c r="M4"/>
  <c r="M18" s="1"/>
  <c r="L4"/>
  <c r="L18" s="1"/>
  <c r="C18"/>
  <c r="D18"/>
  <c r="E18"/>
  <c r="F18"/>
  <c r="G18"/>
  <c r="H18"/>
  <c r="I18"/>
  <c r="J18"/>
  <c r="K18"/>
  <c r="B18"/>
  <c r="BM44" i="6"/>
  <c r="BM42"/>
  <c r="BM39"/>
  <c r="BM40" s="1"/>
  <c r="BM37"/>
  <c r="BM38" s="1"/>
  <c r="BM33"/>
  <c r="BM34" s="1"/>
  <c r="BM31"/>
  <c r="BM32" s="1"/>
  <c r="BM29"/>
  <c r="BM30" s="1"/>
  <c r="BM27"/>
  <c r="BM28" s="1"/>
  <c r="BM25"/>
  <c r="BM26" s="1"/>
  <c r="BM23"/>
  <c r="BM24" s="1"/>
  <c r="BM21"/>
  <c r="BM22" s="1"/>
  <c r="BM19"/>
  <c r="BM20" s="1"/>
  <c r="BM17"/>
  <c r="BM18" s="1"/>
  <c r="BM15"/>
  <c r="BM16" s="1"/>
  <c r="BM13"/>
  <c r="BM14" s="1"/>
  <c r="BM11"/>
  <c r="BM12" s="1"/>
  <c r="BH10"/>
  <c r="BH7" s="1"/>
  <c r="BI7" s="1"/>
  <c r="BJ7" s="1"/>
  <c r="BK7" s="1"/>
  <c r="BC10"/>
  <c r="AX10"/>
  <c r="AX7" s="1"/>
  <c r="AY7" s="1"/>
  <c r="AZ7" s="1"/>
  <c r="BA7" s="1"/>
  <c r="AS10"/>
  <c r="AN10"/>
  <c r="AN7" s="1"/>
  <c r="AO7" s="1"/>
  <c r="AP7" s="1"/>
  <c r="AQ7" s="1"/>
  <c r="AI10"/>
  <c r="AD10"/>
  <c r="AD7" s="1"/>
  <c r="AE7" s="1"/>
  <c r="AF7" s="1"/>
  <c r="AG7" s="1"/>
  <c r="Y10"/>
  <c r="T10"/>
  <c r="T7" s="1"/>
  <c r="U7" s="1"/>
  <c r="V7" s="1"/>
  <c r="W7" s="1"/>
  <c r="K10"/>
  <c r="F10"/>
  <c r="F7" s="1"/>
  <c r="G7" s="1"/>
  <c r="H7" s="1"/>
  <c r="I7" s="1"/>
  <c r="BH9"/>
  <c r="BC9"/>
  <c r="AX9"/>
  <c r="AS9"/>
  <c r="AN9"/>
  <c r="AI9"/>
  <c r="AD9"/>
  <c r="Y9"/>
  <c r="T9"/>
  <c r="K9"/>
  <c r="F9"/>
  <c r="BL7"/>
  <c r="BG7"/>
  <c r="BC7"/>
  <c r="BB7"/>
  <c r="AW7"/>
  <c r="AS7"/>
  <c r="AR7"/>
  <c r="AM7"/>
  <c r="AI7"/>
  <c r="AH7"/>
  <c r="AC7"/>
  <c r="Y7"/>
  <c r="X7"/>
  <c r="S7"/>
  <c r="K7"/>
  <c r="J7"/>
  <c r="E7"/>
  <c r="BM10" l="1"/>
  <c r="BM35"/>
  <c r="L7"/>
  <c r="Q7" s="1"/>
  <c r="R7" s="1"/>
  <c r="Z7"/>
  <c r="AA7" s="1"/>
  <c r="AB7" s="1"/>
  <c r="AJ7"/>
  <c r="AK7" s="1"/>
  <c r="AL7" s="1"/>
  <c r="AT7"/>
  <c r="AU7" s="1"/>
  <c r="AV7" s="1"/>
  <c r="BD7"/>
  <c r="BE7" s="1"/>
  <c r="BF7" s="1"/>
  <c r="BM36"/>
  <c r="BM7" s="1"/>
  <c r="BN7" s="1"/>
  <c r="BO7" s="1"/>
  <c r="BP7" s="1"/>
  <c r="BM9"/>
  <c r="C18" i="5" l="1"/>
  <c r="D18"/>
  <c r="E18"/>
  <c r="B18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G4"/>
  <c r="G18" s="1"/>
  <c r="F4"/>
  <c r="F18" s="1"/>
</calcChain>
</file>

<file path=xl/sharedStrings.xml><?xml version="1.0" encoding="utf-8"?>
<sst xmlns="http://schemas.openxmlformats.org/spreadsheetml/2006/main" count="239" uniqueCount="110">
  <si>
    <t>ผลผลิต</t>
  </si>
  <si>
    <t>รหัสโครงการ</t>
  </si>
  <si>
    <t>สร้างองค์ความรู้</t>
  </si>
  <si>
    <t>คณะเภสัชศาสตร์</t>
  </si>
  <si>
    <t>คณะเกษตรศาสตร์</t>
  </si>
  <si>
    <t>คณะวิทยาศาสตร์</t>
  </si>
  <si>
    <t>คณะวิศวกรรมศาสตร์</t>
  </si>
  <si>
    <t>คณะบริหารศาสตร์</t>
  </si>
  <si>
    <t>การศึกษาทัศนคติที่มีต่ออาหารฟังก์ชั่นและผลิตภัณฑ์อาหารฟังก์ชั่นจากข้าวกล้องงอกของกลุ่มประเทศในอนุภูมิภาคลุ่มน้ำโขง: กรณีศึกษาประเทศสาธารณรัฐประชาธิปไตยประชาชนลาว กัมพูชา และเวียดนาม</t>
  </si>
  <si>
    <t>ปีงบประมาณ</t>
  </si>
  <si>
    <t>ปีการศีกษา</t>
  </si>
  <si>
    <t>ประเภทโครงการ</t>
  </si>
  <si>
    <t>ชื่อโครงการ</t>
  </si>
  <si>
    <t>คำสำคัญ</t>
  </si>
  <si>
    <t>รหัสสัญญา</t>
  </si>
  <si>
    <t>ประเภทผลงาน</t>
  </si>
  <si>
    <t>เจ้าของโครงการ</t>
  </si>
  <si>
    <t>สถานะ</t>
  </si>
  <si>
    <t>หน่วยงานที่สังกัด</t>
  </si>
  <si>
    <t>สัดส่วนการดำเนินงาน</t>
  </si>
  <si>
    <t>ชนิดโครงการ</t>
  </si>
  <si>
    <t>สาขาวิชา</t>
  </si>
  <si>
    <t>งบประมาณที่ได้รับจัดสรร</t>
  </si>
  <si>
    <t>วันที่เริ่มโครงการ</t>
  </si>
  <si>
    <t>วันสิ้นสุดโครงการ</t>
  </si>
  <si>
    <t>โครงการวิจัยเดี่ยว</t>
  </si>
  <si>
    <t>หัวหน้าโครงการวิจัย</t>
  </si>
  <si>
    <t>สุรีพร เกตุงาม</t>
  </si>
  <si>
    <t>การยืนยันประสิทธิภาพการใช้เครื่องหมายดีเอ็นเอช่วยคัดเลือกในการพัฒนาข้าวเหนียวหอมต้านทานโรคไหม้และทนน้ำท่วมฉับพลัน</t>
  </si>
  <si>
    <t xml:space="preserve">2559A11702104 </t>
  </si>
  <si>
    <t xml:space="preserve">2559A11702095 </t>
  </si>
  <si>
    <t>การประเมินสายพันธุ์มะเขือเทศสีดา UBU เพื่อการขอจดทะเบียนคุ้มครองพันธุ์พืชใหม่ (Part II)</t>
  </si>
  <si>
    <t xml:space="preserve">บุญส่ง  เอกพงษ์ </t>
  </si>
  <si>
    <t xml:space="preserve">2559A11702103 </t>
  </si>
  <si>
    <t>ธนาทิพย์  แหลมคม</t>
  </si>
  <si>
    <t>ประยุกต์</t>
  </si>
  <si>
    <t xml:space="preserve"> **** </t>
  </si>
  <si>
    <t>เฉพาะเงินรายได้ของคณะ</t>
  </si>
  <si>
    <t>ง</t>
  </si>
  <si>
    <t>คณะ/หน่วยงาน</t>
  </si>
  <si>
    <t>คณะศิลปศาสตร์</t>
  </si>
  <si>
    <t>คณะศิลปประยุกต์ฯ</t>
  </si>
  <si>
    <t>คณะรัฐศาสตร์</t>
  </si>
  <si>
    <t>คณะนิติศาสตร์</t>
  </si>
  <si>
    <t>วิทยาลัยแพทยศาสตร์ฯ</t>
  </si>
  <si>
    <t>คณะพยาบาลศาสตร์</t>
  </si>
  <si>
    <t xml:space="preserve"> - หลักสูตรแพทยศาสตร์</t>
  </si>
  <si>
    <t xml:space="preserve"> - หลักสูตรสาธารณสุข</t>
  </si>
  <si>
    <t xml:space="preserve"> - หลักสูตรชีวเวช</t>
  </si>
  <si>
    <t xml:space="preserve">จำนวนเงินสนับสนุนงานวิจัยและงานสร้างสรรค์ ปีงบประมาณ 2560 </t>
  </si>
  <si>
    <t>ภายใน</t>
  </si>
  <si>
    <t>ภายนอก</t>
  </si>
  <si>
    <t>รายได้</t>
  </si>
  <si>
    <t>งบประมาณ</t>
  </si>
  <si>
    <t>รวม</t>
  </si>
  <si>
    <t>รวมเงินรายได้และงบประมาณ</t>
  </si>
  <si>
    <t xml:space="preserve">ผลงานวิชาการของอาจารย์ประจำและนักวิจัย </t>
  </si>
  <si>
    <t>O</t>
  </si>
  <si>
    <t>ร้อยละ</t>
  </si>
  <si>
    <t xml:space="preserve"> - กลุ่มวิทย์เทคโนฯ คะแนนเต็ม 5 = ร้อยละ 30 ขึ้นไป 
 - กลุ่มวิทย์สุขภาพ คะแนนเต็ม 5 = ร้อยละ 30 ขึ้นไป
 - กลุ่มมนุษย์ฯ คะแนนเต็ม 5 = ร้อยละ 20 ขึ้นไป  </t>
  </si>
  <si>
    <t xml:space="preserve"> - รวมจำนวนผลงานวิจัย</t>
  </si>
  <si>
    <t xml:space="preserve"> - ผลรวมถ่วงน้ำหนักผลงานวิจัย</t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</si>
  <si>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ที่ตีพิมพ์ในรายงานสืบเนื่องจากการประชุมวิชาการระดับชาติ (0.20)</t>
    </r>
  </si>
  <si>
    <t>ชิ้น</t>
  </si>
  <si>
    <t>ค่าถ่วงน้ำหนัก</t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</si>
  <si>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 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(0.40)</t>
    </r>
  </si>
  <si>
    <t xml:space="preserve">  -   ผลงานได้รับการจดอนุสิทธิบัตร  (0.40)</t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</si>
  <si>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บทความวิจัยหรือบทความวิชาการฉบับสมบูรณ์ที่ตีพิมพ์ในวารสารทางวิชาการที่ปรากฏในฐานข้อมูล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 กลุ่มที่ 2 </t>
    </r>
    <r>
      <rPr>
        <sz val="14"/>
        <color theme="1"/>
        <rFont val="TH SarabunPSK"/>
        <family val="2"/>
      </rPr>
      <t>(0.60)</t>
    </r>
  </si>
  <si>
    <r>
      <t xml:space="preserve"> -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(ซึ่งไม่อยู่ใน Beall’s list) หรือตีพิมพ์ในวารสารวิชาการที่ปรากฏในฐานข้อมูล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กลุ่มที่ 1 </t>
    </r>
    <r>
      <rPr>
        <sz val="14"/>
        <color theme="1"/>
        <rFont val="TH SarabunPSK"/>
        <family val="2"/>
      </rPr>
      <t>(0.80)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</si>
  <si>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(1.00)</t>
    </r>
  </si>
  <si>
    <t xml:space="preserve">  -   ผลงานได้รับการจดสิทธิบัตร (1.00)</t>
  </si>
  <si>
    <t xml:space="preserve">  -   ผลงานวิชาการรับใช้สังคมที่ผ่านการประเมินตำแหน่งทางวิชาการแล้ว (1.00)</t>
  </si>
  <si>
    <t xml:space="preserve"> -   ผลงานวิจัยที่หน่วยงานหรือองค์กรระดับชาติว่าจ้างให้ดำเนินการ (1.00)</t>
  </si>
  <si>
    <t xml:space="preserve">  -   ผลงานค้นพบพันธุ์พืช พันธุ์สัตว์ ที่ค้นพบใหม่และได้รับการจดทะเบียน (1.00)</t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</si>
  <si>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ตำราหรือหนังสือที่ผ่านการประเมินตำแหน่งทางวิชาการแล้ว (1.00)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</si>
  <si>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</si>
  <si>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 xml:space="preserve"> - รวมจำนวนผลงานสร้างสรรค์</t>
  </si>
  <si>
    <t xml:space="preserve"> - ผลรวมถ่วงน้ำหนักผลงานสร้างสรรค์</t>
  </si>
  <si>
    <t xml:space="preserve"> - 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</si>
  <si>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 xml:space="preserve"> - งานสร้างสรรค์ที่ได้รับการเผยแพร่ในระดับสถาบัน (0.40)</t>
  </si>
  <si>
    <t xml:space="preserve"> - งานสร้างสรรค์ที่ได้รับการเผยแพร่ในระดับชาติ (0.60)</t>
  </si>
  <si>
    <t xml:space="preserve"> - งานสร้างสรรค์ที่ได้รับการเผยแพร่ในระดับความร่วมมือระหว่างประเทศ (0.80)</t>
  </si>
  <si>
    <t xml:space="preserve"> - งานสร้างสรรค์ที่ได้รับการเผยแพร่ในระดับภูมิภาคอาเซียน/นานาชาติ (1.00)</t>
  </si>
  <si>
    <t>b</t>
  </si>
  <si>
    <t>องค์ประกอบและตัวบ่งชี้</t>
  </si>
  <si>
    <t>ประเภท
ตัวบ่งชี้</t>
  </si>
  <si>
    <t>หน่วย</t>
  </si>
  <si>
    <t>แพทย์</t>
  </si>
  <si>
    <t>พยาบาล</t>
  </si>
  <si>
    <t>วิทย์</t>
  </si>
  <si>
    <t>วิศวะ</t>
  </si>
  <si>
    <t>เกษตร</t>
  </si>
  <si>
    <t>ศ.ประยุกต์</t>
  </si>
  <si>
    <t>ศิลปฯ</t>
  </si>
  <si>
    <t>บริหาร</t>
  </si>
  <si>
    <t>นิติ</t>
  </si>
  <si>
    <t>รัฐฯ</t>
  </si>
  <si>
    <t>สถาบัน</t>
  </si>
  <si>
    <t>ประเมินตนเอง (รอบ 12 เดือน)</t>
  </si>
  <si>
    <t>เป้าหมาย</t>
  </si>
  <si>
    <t>ตัวตั้ง/
ตัวหาร</t>
  </si>
  <si>
    <t>ผลงาน</t>
  </si>
  <si>
    <t>คะแนน</t>
  </si>
  <si>
    <t>ผลประเมิน</t>
  </si>
  <si>
    <t>ผลงานวิชาการของอาจารย์ประจำและนักวิจัย  ระดับคณะ ปีการศึกษา 2559   (1 สิงหาคม 2559 - 30 มิถุนายน 2560)</t>
  </si>
  <si>
    <t xml:space="preserve">จำนวนผลงานวิชาการของอาจารย์ประจำและนักวิจัย ปีงบประมาณ 2560 </t>
  </si>
  <si>
    <t>ผลงานวิจัย (ชิ้น)</t>
  </si>
  <si>
    <t>งานสร้างสรรค์ (ชิ้น)</t>
  </si>
  <si>
    <t>รวมผลงาน</t>
  </si>
  <si>
    <t>เภสัชศาสตร์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</si>
</sst>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[$-187041E]d\ mmmm\ yyyy;@"/>
    <numFmt numFmtId="190" formatCode="0.0"/>
  </numFmts>
  <fonts count="25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Cordia New"/>
      <family val="2"/>
    </font>
    <font>
      <sz val="15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sz val="14"/>
      <color theme="1"/>
      <name val="Times New Roman"/>
      <family val="1"/>
    </font>
    <font>
      <b/>
      <sz val="22"/>
      <color rgb="FF0000FF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sz val="11"/>
      <name val="Tahoma"/>
      <family val="2"/>
      <charset val="222"/>
      <scheme val="minor"/>
    </font>
    <font>
      <sz val="18"/>
      <name val="Cordia New"/>
      <family val="2"/>
    </font>
    <font>
      <b/>
      <sz val="15"/>
      <name val="TH SarabunPSK"/>
      <family val="2"/>
    </font>
    <font>
      <sz val="15"/>
      <name val="Frees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188" fontId="4" fillId="0" borderId="0" xfId="1" applyNumberFormat="1" applyFont="1" applyFill="1"/>
    <xf numFmtId="189" fontId="4" fillId="0" borderId="0" xfId="0" applyNumberFormat="1" applyFont="1" applyFill="1"/>
    <xf numFmtId="0" fontId="1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88" fontId="5" fillId="2" borderId="1" xfId="1" applyNumberFormat="1" applyFont="1" applyFill="1" applyBorder="1" applyAlignment="1">
      <alignment vertical="top" wrapText="1"/>
    </xf>
    <xf numFmtId="189" fontId="5" fillId="2" borderId="1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88" fontId="1" fillId="3" borderId="2" xfId="1" applyNumberFormat="1" applyFont="1" applyFill="1" applyBorder="1" applyAlignment="1">
      <alignment horizontal="center" vertical="center" wrapText="1"/>
    </xf>
    <xf numFmtId="189" fontId="1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/>
    <xf numFmtId="0" fontId="8" fillId="4" borderId="1" xfId="0" applyFont="1" applyFill="1" applyBorder="1" applyAlignment="1">
      <alignment horizontal="center"/>
    </xf>
    <xf numFmtId="43" fontId="7" fillId="0" borderId="3" xfId="0" applyNumberFormat="1" applyFont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wrapText="1"/>
    </xf>
    <xf numFmtId="43" fontId="8" fillId="0" borderId="4" xfId="0" applyNumberFormat="1" applyFont="1" applyBorder="1" applyAlignment="1">
      <alignment horizontal="center"/>
    </xf>
    <xf numFmtId="43" fontId="8" fillId="0" borderId="3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43" fontId="7" fillId="0" borderId="9" xfId="0" applyNumberFormat="1" applyFont="1" applyBorder="1" applyAlignment="1">
      <alignment horizontal="center"/>
    </xf>
    <xf numFmtId="43" fontId="7" fillId="0" borderId="5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43" fontId="8" fillId="4" borderId="1" xfId="0" applyNumberFormat="1" applyFont="1" applyFill="1" applyBorder="1" applyAlignment="1">
      <alignment horizontal="center"/>
    </xf>
    <xf numFmtId="0" fontId="10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4" xfId="0" applyFont="1" applyFill="1" applyBorder="1" applyAlignment="1" applyProtection="1">
      <alignment vertical="top" wrapText="1"/>
      <protection locked="0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</xf>
    <xf numFmtId="2" fontId="10" fillId="4" borderId="4" xfId="0" applyNumberFormat="1" applyFont="1" applyFill="1" applyBorder="1" applyAlignment="1" applyProtection="1">
      <alignment horizontal="center" vertical="center" wrapText="1"/>
    </xf>
    <xf numFmtId="2" fontId="10" fillId="4" borderId="4" xfId="0" applyNumberFormat="1" applyFont="1" applyFill="1" applyBorder="1" applyAlignment="1" applyProtection="1">
      <alignment horizontal="center" vertical="center" shrinkToFit="1"/>
    </xf>
    <xf numFmtId="0" fontId="10" fillId="4" borderId="4" xfId="0" applyFont="1" applyFill="1" applyBorder="1" applyAlignment="1" applyProtection="1">
      <alignment horizontal="center" vertical="center" shrinkToFit="1"/>
    </xf>
    <xf numFmtId="190" fontId="10" fillId="4" borderId="4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1" fontId="10" fillId="2" borderId="4" xfId="0" applyNumberFormat="1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1" fontId="10" fillId="2" borderId="4" xfId="0" applyNumberFormat="1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11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 hidden="1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right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1" fontId="10" fillId="0" borderId="4" xfId="0" applyNumberFormat="1" applyFont="1" applyFill="1" applyBorder="1" applyAlignment="1" applyProtection="1">
      <alignment horizontal="center" vertical="center" wrapText="1"/>
    </xf>
    <xf numFmtId="2" fontId="10" fillId="0" borderId="4" xfId="0" applyNumberFormat="1" applyFont="1" applyFill="1" applyBorder="1" applyAlignment="1" applyProtection="1">
      <alignment horizontal="center" vertical="center" shrinkToFit="1"/>
    </xf>
    <xf numFmtId="1" fontId="10" fillId="0" borderId="4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right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1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8" fillId="0" borderId="4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right" vertical="top" wrapText="1"/>
    </xf>
    <xf numFmtId="0" fontId="10" fillId="0" borderId="4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0" fontId="12" fillId="2" borderId="0" xfId="0" applyFont="1" applyFill="1" applyAlignment="1" applyProtection="1">
      <alignment vertical="top"/>
    </xf>
    <xf numFmtId="0" fontId="17" fillId="0" borderId="0" xfId="0" applyFont="1" applyFill="1" applyBorder="1" applyAlignment="1" applyProtection="1">
      <alignment vertical="top"/>
      <protection locked="0"/>
    </xf>
    <xf numFmtId="0" fontId="10" fillId="2" borderId="10" xfId="0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vertical="top"/>
      <protection locked="0"/>
    </xf>
    <xf numFmtId="0" fontId="10" fillId="2" borderId="8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21" fillId="6" borderId="10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NumberFormat="1" applyFont="1" applyFill="1" applyBorder="1" applyAlignment="1" applyProtection="1">
      <alignment horizontal="center" vertical="center"/>
      <protection locked="0"/>
    </xf>
    <xf numFmtId="0" fontId="1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top"/>
      <protection locked="0"/>
    </xf>
    <xf numFmtId="0" fontId="13" fillId="2" borderId="0" xfId="0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3" fillId="0" borderId="0" xfId="0" applyFont="1" applyFill="1" applyAlignment="1" applyProtection="1">
      <alignment horizontal="center" vertical="top"/>
      <protection locked="0"/>
    </xf>
    <xf numFmtId="0" fontId="24" fillId="2" borderId="0" xfId="0" applyNumberFormat="1" applyFont="1" applyFill="1" applyAlignment="1" applyProtection="1">
      <alignment vertical="top"/>
    </xf>
    <xf numFmtId="0" fontId="22" fillId="2" borderId="0" xfId="0" applyFont="1" applyFill="1" applyAlignment="1" applyProtection="1">
      <alignment horizontal="center" vertical="center"/>
    </xf>
    <xf numFmtId="0" fontId="24" fillId="2" borderId="0" xfId="0" applyNumberFormat="1" applyFont="1" applyFill="1" applyAlignment="1" applyProtection="1">
      <alignment vertical="top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43" fontId="7" fillId="0" borderId="4" xfId="0" applyNumberFormat="1" applyFont="1" applyBorder="1"/>
    <xf numFmtId="43" fontId="7" fillId="0" borderId="9" xfId="0" applyNumberFormat="1" applyFont="1" applyBorder="1"/>
    <xf numFmtId="43" fontId="7" fillId="4" borderId="1" xfId="0" applyNumberFormat="1" applyFont="1" applyFill="1" applyBorder="1"/>
    <xf numFmtId="43" fontId="7" fillId="0" borderId="7" xfId="0" applyNumberFormat="1" applyFont="1" applyBorder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top"/>
      <protection locked="0"/>
    </xf>
    <xf numFmtId="0" fontId="21" fillId="6" borderId="15" xfId="0" applyFont="1" applyFill="1" applyBorder="1" applyAlignment="1" applyProtection="1">
      <alignment horizontal="center" vertical="top"/>
      <protection locked="0"/>
    </xf>
    <xf numFmtId="0" fontId="21" fillId="6" borderId="16" xfId="0" applyFont="1" applyFill="1" applyBorder="1" applyAlignment="1" applyProtection="1">
      <alignment horizontal="center" vertical="top"/>
      <protection locked="0"/>
    </xf>
    <xf numFmtId="0" fontId="10" fillId="3" borderId="14" xfId="0" applyFont="1" applyFill="1" applyBorder="1" applyAlignment="1" applyProtection="1">
      <alignment horizontal="center" vertical="top"/>
      <protection locked="0"/>
    </xf>
    <xf numFmtId="0" fontId="21" fillId="3" borderId="15" xfId="0" applyFont="1" applyFill="1" applyBorder="1" applyAlignment="1" applyProtection="1">
      <alignment horizontal="center" vertical="top"/>
      <protection locked="0"/>
    </xf>
    <xf numFmtId="0" fontId="21" fillId="3" borderId="16" xfId="0" applyFont="1" applyFill="1" applyBorder="1" applyAlignment="1" applyProtection="1">
      <alignment horizontal="center" vertical="top"/>
      <protection locked="0"/>
    </xf>
    <xf numFmtId="0" fontId="10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8" fillId="6" borderId="13" xfId="0" applyFont="1" applyFill="1" applyBorder="1" applyAlignment="1" applyProtection="1">
      <alignment horizontal="center" vertical="top"/>
      <protection locked="0"/>
    </xf>
    <xf numFmtId="0" fontId="18" fillId="6" borderId="12" xfId="0" applyFont="1" applyFill="1" applyBorder="1" applyAlignment="1" applyProtection="1">
      <alignment horizontal="center" vertical="top"/>
      <protection locked="0"/>
    </xf>
  </cellXfs>
  <cellStyles count="2">
    <cellStyle name="เครื่องหมายจุลภาค" xfId="1" builtinId="3"/>
    <cellStyle name="ปกติ" xfId="0" builtinId="0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2;&#3604;&#3633;&#3610;&#3588;&#3603;&#3632;/DATA1_UBU_59_9M_&#3588;&#3603;&#36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ำอธิบาย"/>
      <sheetName val="1.เป้าหมาย"/>
      <sheetName val="2.1 ผลงานหลักสูตร_รวม_59."/>
      <sheetName val="2.2สรุปหลักสูตร_อ.1_58"/>
      <sheetName val="ผลประเมินหลักสูตร+"/>
      <sheetName val="3.1ผลงานคณะ"/>
      <sheetName val="3.2วิเคราะห์-คณะ"/>
      <sheetName val="ส1-เภสัช"/>
      <sheetName val="ส 1-1-เภสัช"/>
      <sheetName val="ส1-แพทย์"/>
      <sheetName val="ส 1-1-แพทย์"/>
      <sheetName val="ส1-พยาบาล"/>
      <sheetName val="ส 1-1-พยาบาล"/>
      <sheetName val="ส1-วิทย์"/>
      <sheetName val="ส 1-1-วิทย์"/>
      <sheetName val="ส1-วิศวะ"/>
      <sheetName val="ส 1-1-วิศวะ"/>
      <sheetName val="ส1-เกษตร"/>
      <sheetName val="ส 1-1-เกษตร"/>
      <sheetName val="ส1-ศ.ประยุกต์"/>
      <sheetName val="ส 1-1-ศ.ประยุกต์"/>
      <sheetName val="ส1-ศิลป"/>
      <sheetName val="ส 1-1-ศิลป"/>
      <sheetName val="ส1-บริหาร"/>
      <sheetName val="ส 1-1-บริหาร"/>
      <sheetName val="ส1-นิติ"/>
      <sheetName val="ส 1-1-นิติ"/>
      <sheetName val="ส1-รัฐ"/>
      <sheetName val="ส 1-1-รัฐ"/>
      <sheetName val="4.1ผลงานสถาบัน"/>
      <sheetName val="ส1_ภาพรวมสถาบัน"/>
      <sheetName val="ส2-วิเคราะห์สถาบัน"/>
      <sheetName val="ส1-ภาพรวม_สถาบัน (2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opLeftCell="C4" zoomScaleNormal="100" workbookViewId="0">
      <selection activeCell="I12" sqref="I12"/>
    </sheetView>
  </sheetViews>
  <sheetFormatPr defaultRowHeight="17.25"/>
  <cols>
    <col min="1" max="1" width="6.875" style="1" customWidth="1"/>
    <col min="2" max="2" width="6" style="1" customWidth="1"/>
    <col min="3" max="3" width="10.5" style="1" customWidth="1"/>
    <col min="4" max="4" width="12.625" style="2" customWidth="1"/>
    <col min="5" max="5" width="25" style="2" customWidth="1"/>
    <col min="6" max="6" width="7.25" style="2" customWidth="1"/>
    <col min="7" max="8" width="8.375" style="2" customWidth="1"/>
    <col min="9" max="9" width="12.875" style="2" customWidth="1"/>
    <col min="10" max="10" width="9.375" style="2" customWidth="1"/>
    <col min="11" max="11" width="12" style="2" customWidth="1"/>
    <col min="12" max="12" width="9.125" style="2" customWidth="1"/>
    <col min="13" max="13" width="7.75" style="2" bestFit="1" customWidth="1"/>
    <col min="14" max="14" width="10.625" style="2" customWidth="1"/>
    <col min="15" max="15" width="8.75" style="2" customWidth="1"/>
    <col min="16" max="16" width="10.125" style="4" customWidth="1"/>
    <col min="17" max="17" width="9.375" style="5" customWidth="1"/>
    <col min="18" max="18" width="11.75" style="5" customWidth="1"/>
    <col min="19" max="16384" width="9" style="2"/>
  </cols>
  <sheetData>
    <row r="1" spans="1:18" ht="24">
      <c r="A1" s="19" t="s">
        <v>49</v>
      </c>
    </row>
    <row r="2" spans="1:18" s="14" customFormat="1" ht="37.5">
      <c r="A2" s="13" t="s">
        <v>9</v>
      </c>
      <c r="B2" s="13" t="s">
        <v>10</v>
      </c>
      <c r="C2" s="13" t="s">
        <v>11</v>
      </c>
      <c r="D2" s="12" t="s">
        <v>1</v>
      </c>
      <c r="E2" s="12" t="s">
        <v>12</v>
      </c>
      <c r="F2" s="12" t="s">
        <v>13</v>
      </c>
      <c r="G2" s="12" t="s">
        <v>14</v>
      </c>
      <c r="H2" s="12" t="s">
        <v>15</v>
      </c>
      <c r="I2" s="12" t="s">
        <v>16</v>
      </c>
      <c r="J2" s="12" t="s">
        <v>17</v>
      </c>
      <c r="K2" s="12" t="s">
        <v>18</v>
      </c>
      <c r="L2" s="12" t="s">
        <v>19</v>
      </c>
      <c r="M2" s="12" t="s">
        <v>20</v>
      </c>
      <c r="N2" s="17" t="s">
        <v>0</v>
      </c>
      <c r="O2" s="12" t="s">
        <v>21</v>
      </c>
      <c r="P2" s="15" t="s">
        <v>22</v>
      </c>
      <c r="Q2" s="16" t="s">
        <v>23</v>
      </c>
      <c r="R2" s="16" t="s">
        <v>24</v>
      </c>
    </row>
    <row r="3" spans="1:18" ht="56.25">
      <c r="A3" s="7">
        <v>2559</v>
      </c>
      <c r="B3" s="7">
        <v>2558</v>
      </c>
      <c r="C3" s="7" t="s">
        <v>25</v>
      </c>
      <c r="D3" s="8" t="s">
        <v>29</v>
      </c>
      <c r="E3" s="9" t="s">
        <v>28</v>
      </c>
      <c r="F3" s="9"/>
      <c r="G3" s="9"/>
      <c r="H3" s="6" t="s">
        <v>35</v>
      </c>
      <c r="I3" s="9" t="s">
        <v>27</v>
      </c>
      <c r="J3" s="9" t="s">
        <v>26</v>
      </c>
      <c r="K3" s="9" t="s">
        <v>4</v>
      </c>
      <c r="L3" s="9"/>
      <c r="M3" s="9"/>
      <c r="N3" s="8" t="s">
        <v>2</v>
      </c>
      <c r="O3" s="9"/>
      <c r="P3" s="10">
        <v>300000</v>
      </c>
      <c r="Q3" s="11">
        <v>42278</v>
      </c>
      <c r="R3" s="11">
        <v>42643</v>
      </c>
    </row>
    <row r="4" spans="1:18" s="3" customFormat="1" ht="56.25">
      <c r="A4" s="7">
        <v>2559</v>
      </c>
      <c r="B4" s="7">
        <v>2558</v>
      </c>
      <c r="C4" s="7" t="s">
        <v>25</v>
      </c>
      <c r="D4" s="8" t="s">
        <v>30</v>
      </c>
      <c r="E4" s="9" t="s">
        <v>31</v>
      </c>
      <c r="F4" s="9"/>
      <c r="G4" s="9"/>
      <c r="H4" s="6" t="s">
        <v>35</v>
      </c>
      <c r="I4" s="9" t="s">
        <v>32</v>
      </c>
      <c r="J4" s="9" t="s">
        <v>26</v>
      </c>
      <c r="K4" s="9" t="s">
        <v>4</v>
      </c>
      <c r="L4" s="9"/>
      <c r="M4" s="9"/>
      <c r="N4" s="8" t="s">
        <v>2</v>
      </c>
      <c r="O4" s="9"/>
      <c r="P4" s="10">
        <v>300000</v>
      </c>
      <c r="Q4" s="11">
        <v>42278</v>
      </c>
      <c r="R4" s="11">
        <v>42643</v>
      </c>
    </row>
    <row r="5" spans="1:18" s="3" customFormat="1" ht="93.75">
      <c r="A5" s="7">
        <v>2559</v>
      </c>
      <c r="B5" s="7">
        <v>2558</v>
      </c>
      <c r="C5" s="7" t="s">
        <v>25</v>
      </c>
      <c r="D5" s="8" t="s">
        <v>33</v>
      </c>
      <c r="E5" s="9" t="s">
        <v>8</v>
      </c>
      <c r="F5" s="9"/>
      <c r="G5" s="9"/>
      <c r="H5" s="6" t="s">
        <v>35</v>
      </c>
      <c r="I5" s="9" t="s">
        <v>34</v>
      </c>
      <c r="J5" s="9" t="s">
        <v>26</v>
      </c>
      <c r="K5" s="9" t="s">
        <v>4</v>
      </c>
      <c r="L5" s="9"/>
      <c r="M5" s="9"/>
      <c r="N5" s="8" t="s">
        <v>2</v>
      </c>
      <c r="O5" s="9"/>
      <c r="P5" s="10">
        <v>300000</v>
      </c>
      <c r="Q5" s="11">
        <v>42278</v>
      </c>
      <c r="R5" s="11">
        <v>42643</v>
      </c>
    </row>
    <row r="6" spans="1:18" s="3" customFormat="1" ht="25.5" customHeight="1">
      <c r="A6" s="7"/>
      <c r="B6" s="7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8"/>
      <c r="O6" s="9"/>
      <c r="P6" s="10"/>
      <c r="Q6" s="11"/>
      <c r="R6" s="11"/>
    </row>
    <row r="7" spans="1:18" s="3" customFormat="1" ht="25.5" customHeight="1">
      <c r="A7" s="7"/>
      <c r="B7" s="7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8"/>
      <c r="O7" s="9"/>
      <c r="P7" s="10"/>
      <c r="Q7" s="11"/>
      <c r="R7" s="11"/>
    </row>
    <row r="8" spans="1:18" customFormat="1">
      <c r="A8" s="1"/>
      <c r="B8" s="18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/>
      <c r="Q8" s="5"/>
      <c r="R8" s="5"/>
    </row>
    <row r="9" spans="1:18" customFormat="1">
      <c r="A9" s="1" t="s">
        <v>36</v>
      </c>
      <c r="B9" s="18" t="s">
        <v>37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/>
      <c r="Q9" s="5"/>
      <c r="R9" s="5"/>
    </row>
    <row r="10" spans="1:18" customFormat="1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"/>
      <c r="Q10" s="5"/>
      <c r="R10" s="5"/>
    </row>
    <row r="11" spans="1:18" customFormat="1">
      <c r="A11" s="1"/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"/>
      <c r="Q11" s="5"/>
      <c r="R11" s="5"/>
    </row>
    <row r="12" spans="1:18" customFormat="1">
      <c r="A12" s="1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/>
      <c r="Q12" s="5"/>
      <c r="R12" s="5"/>
    </row>
    <row r="13" spans="1:18" customFormat="1">
      <c r="A13" s="1"/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/>
      <c r="Q13" s="5"/>
      <c r="R13" s="5"/>
    </row>
    <row r="17" spans="2:2">
      <c r="B17" s="1" t="s">
        <v>38</v>
      </c>
    </row>
  </sheetData>
  <printOptions horizontalCentered="1"/>
  <pageMargins left="0.32" right="0.28999999999999998" top="0.82677165354330717" bottom="0.82677165354330717" header="0.31496062992125984" footer="0.31496062992125984"/>
  <pageSetup paperSize="5" scale="85" orientation="landscape" r:id="rId1"/>
  <headerFooter>
    <oddHeader>&amp;R&amp;P/&amp;N</oddHeader>
    <oddFooter>&amp;L&amp;"TH SarabunPSK,ธรรมดา"&amp;14หมายเหตุ  ขอให้ปรับลดงบประมาณตามที่ได้รับจัดสรร และขอให้ตรวจสอบค่าทำการนอกเวลาสำหรับนักวิจัยไม่ให้เกินร้อยละ  5 % ของงบดำเนินงาน (ช่องที่ 11)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opLeftCell="A7" workbookViewId="0">
      <selection activeCell="B19" sqref="B19"/>
    </sheetView>
  </sheetViews>
  <sheetFormatPr defaultRowHeight="24"/>
  <cols>
    <col min="1" max="1" width="21.75" style="21" customWidth="1"/>
    <col min="2" max="5" width="11.125" style="20" customWidth="1"/>
    <col min="6" max="7" width="11.125" style="21" customWidth="1"/>
    <col min="8" max="16384" width="9" style="21"/>
  </cols>
  <sheetData>
    <row r="1" spans="1:7">
      <c r="A1" s="19" t="s">
        <v>49</v>
      </c>
    </row>
    <row r="2" spans="1:7">
      <c r="A2" s="122" t="s">
        <v>39</v>
      </c>
      <c r="B2" s="123" t="s">
        <v>50</v>
      </c>
      <c r="C2" s="123"/>
      <c r="D2" s="123" t="s">
        <v>51</v>
      </c>
      <c r="E2" s="123"/>
      <c r="F2" s="123" t="s">
        <v>55</v>
      </c>
      <c r="G2" s="123"/>
    </row>
    <row r="3" spans="1:7">
      <c r="A3" s="122"/>
      <c r="B3" s="25" t="s">
        <v>52</v>
      </c>
      <c r="C3" s="25" t="s">
        <v>53</v>
      </c>
      <c r="D3" s="25" t="s">
        <v>52</v>
      </c>
      <c r="E3" s="25" t="s">
        <v>53</v>
      </c>
      <c r="F3" s="25" t="s">
        <v>52</v>
      </c>
      <c r="G3" s="25" t="s">
        <v>53</v>
      </c>
    </row>
    <row r="4" spans="1:7">
      <c r="A4" s="23" t="s">
        <v>3</v>
      </c>
      <c r="B4" s="26"/>
      <c r="C4" s="26"/>
      <c r="D4" s="26"/>
      <c r="E4" s="26"/>
      <c r="F4" s="26">
        <f>+B4+D4</f>
        <v>0</v>
      </c>
      <c r="G4" s="26">
        <f>+C4+E4</f>
        <v>0</v>
      </c>
    </row>
    <row r="5" spans="1:7">
      <c r="A5" s="28" t="s">
        <v>44</v>
      </c>
      <c r="B5" s="29"/>
      <c r="C5" s="29"/>
      <c r="D5" s="29"/>
      <c r="E5" s="29"/>
      <c r="F5" s="30">
        <f t="shared" ref="F5:F17" si="0">+B5+D5</f>
        <v>0</v>
      </c>
      <c r="G5" s="30">
        <f t="shared" ref="G5:G17" si="1">+C5+E5</f>
        <v>0</v>
      </c>
    </row>
    <row r="6" spans="1:7">
      <c r="A6" s="24" t="s">
        <v>46</v>
      </c>
      <c r="B6" s="27"/>
      <c r="C6" s="27"/>
      <c r="D6" s="27"/>
      <c r="E6" s="27"/>
      <c r="F6" s="26">
        <f t="shared" si="0"/>
        <v>0</v>
      </c>
      <c r="G6" s="26">
        <f t="shared" si="1"/>
        <v>0</v>
      </c>
    </row>
    <row r="7" spans="1:7">
      <c r="A7" s="24" t="s">
        <v>47</v>
      </c>
      <c r="B7" s="27"/>
      <c r="C7" s="27"/>
      <c r="D7" s="27"/>
      <c r="E7" s="27"/>
      <c r="F7" s="26">
        <f t="shared" si="0"/>
        <v>0</v>
      </c>
      <c r="G7" s="26">
        <f t="shared" si="1"/>
        <v>0</v>
      </c>
    </row>
    <row r="8" spans="1:7">
      <c r="A8" s="24" t="s">
        <v>48</v>
      </c>
      <c r="B8" s="27"/>
      <c r="C8" s="27"/>
      <c r="D8" s="27"/>
      <c r="E8" s="27"/>
      <c r="F8" s="26">
        <f t="shared" si="0"/>
        <v>0</v>
      </c>
      <c r="G8" s="26">
        <f t="shared" si="1"/>
        <v>0</v>
      </c>
    </row>
    <row r="9" spans="1:7">
      <c r="A9" s="22" t="s">
        <v>45</v>
      </c>
      <c r="B9" s="27"/>
      <c r="C9" s="27"/>
      <c r="D9" s="27"/>
      <c r="E9" s="27"/>
      <c r="F9" s="26">
        <f t="shared" si="0"/>
        <v>0</v>
      </c>
      <c r="G9" s="26">
        <f t="shared" si="1"/>
        <v>0</v>
      </c>
    </row>
    <row r="10" spans="1:7">
      <c r="A10" s="22" t="s">
        <v>5</v>
      </c>
      <c r="B10" s="27"/>
      <c r="C10" s="27"/>
      <c r="D10" s="27"/>
      <c r="E10" s="27"/>
      <c r="F10" s="26">
        <f t="shared" si="0"/>
        <v>0</v>
      </c>
      <c r="G10" s="26">
        <f t="shared" si="1"/>
        <v>0</v>
      </c>
    </row>
    <row r="11" spans="1:7">
      <c r="A11" s="22" t="s">
        <v>6</v>
      </c>
      <c r="B11" s="27"/>
      <c r="C11" s="27"/>
      <c r="D11" s="27"/>
      <c r="E11" s="27"/>
      <c r="F11" s="26">
        <f t="shared" si="0"/>
        <v>0</v>
      </c>
      <c r="G11" s="26">
        <f t="shared" si="1"/>
        <v>0</v>
      </c>
    </row>
    <row r="12" spans="1:7">
      <c r="A12" s="22" t="s">
        <v>4</v>
      </c>
      <c r="B12" s="27"/>
      <c r="C12" s="27"/>
      <c r="D12" s="27"/>
      <c r="E12" s="27"/>
      <c r="F12" s="26">
        <f t="shared" si="0"/>
        <v>0</v>
      </c>
      <c r="G12" s="26">
        <f t="shared" si="1"/>
        <v>0</v>
      </c>
    </row>
    <row r="13" spans="1:7">
      <c r="A13" s="22" t="s">
        <v>41</v>
      </c>
      <c r="B13" s="27"/>
      <c r="C13" s="27"/>
      <c r="D13" s="27"/>
      <c r="E13" s="27"/>
      <c r="F13" s="26">
        <f t="shared" si="0"/>
        <v>0</v>
      </c>
      <c r="G13" s="26">
        <f t="shared" si="1"/>
        <v>0</v>
      </c>
    </row>
    <row r="14" spans="1:7">
      <c r="A14" s="22" t="s">
        <v>40</v>
      </c>
      <c r="B14" s="27"/>
      <c r="C14" s="27"/>
      <c r="D14" s="27"/>
      <c r="E14" s="27"/>
      <c r="F14" s="26">
        <f t="shared" si="0"/>
        <v>0</v>
      </c>
      <c r="G14" s="26">
        <f t="shared" si="1"/>
        <v>0</v>
      </c>
    </row>
    <row r="15" spans="1:7">
      <c r="A15" s="22" t="s">
        <v>7</v>
      </c>
      <c r="B15" s="27"/>
      <c r="C15" s="27"/>
      <c r="D15" s="27"/>
      <c r="E15" s="27"/>
      <c r="F15" s="26">
        <f t="shared" si="0"/>
        <v>0</v>
      </c>
      <c r="G15" s="26">
        <f t="shared" si="1"/>
        <v>0</v>
      </c>
    </row>
    <row r="16" spans="1:7">
      <c r="A16" s="22" t="s">
        <v>43</v>
      </c>
      <c r="B16" s="27"/>
      <c r="C16" s="27"/>
      <c r="D16" s="27"/>
      <c r="E16" s="27"/>
      <c r="F16" s="26">
        <f t="shared" si="0"/>
        <v>0</v>
      </c>
      <c r="G16" s="26">
        <f t="shared" si="1"/>
        <v>0</v>
      </c>
    </row>
    <row r="17" spans="1:7">
      <c r="A17" s="31" t="s">
        <v>42</v>
      </c>
      <c r="B17" s="32"/>
      <c r="C17" s="32"/>
      <c r="D17" s="32"/>
      <c r="E17" s="32"/>
      <c r="F17" s="33">
        <f t="shared" si="0"/>
        <v>0</v>
      </c>
      <c r="G17" s="33">
        <f t="shared" si="1"/>
        <v>0</v>
      </c>
    </row>
    <row r="18" spans="1:7">
      <c r="A18" s="34" t="s">
        <v>54</v>
      </c>
      <c r="B18" s="35">
        <f>SUM(B4:B17)</f>
        <v>0</v>
      </c>
      <c r="C18" s="35">
        <f t="shared" ref="C18:G18" si="2">SUM(C4:C17)</f>
        <v>0</v>
      </c>
      <c r="D18" s="35">
        <f t="shared" si="2"/>
        <v>0</v>
      </c>
      <c r="E18" s="35">
        <f t="shared" si="2"/>
        <v>0</v>
      </c>
      <c r="F18" s="35">
        <f>SUM(F4:F17)</f>
        <v>0</v>
      </c>
      <c r="G18" s="35">
        <f t="shared" si="2"/>
        <v>0</v>
      </c>
    </row>
  </sheetData>
  <mergeCells count="4">
    <mergeCell ref="A2:A3"/>
    <mergeCell ref="B2:C2"/>
    <mergeCell ref="D2:E2"/>
    <mergeCell ref="F2:G2"/>
  </mergeCells>
  <pageMargins left="0.31" right="0.4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Y46"/>
  <sheetViews>
    <sheetView tabSelected="1" topLeftCell="A37" zoomScale="90" zoomScaleNormal="90" workbookViewId="0">
      <selection activeCell="G9" sqref="G9"/>
    </sheetView>
  </sheetViews>
  <sheetFormatPr defaultRowHeight="27.75"/>
  <cols>
    <col min="1" max="1" width="7.5" style="111" bestFit="1" customWidth="1"/>
    <col min="2" max="2" width="40.25" style="110" customWidth="1"/>
    <col min="3" max="3" width="6.625" style="112" hidden="1" customWidth="1"/>
    <col min="4" max="4" width="6.625" style="111" hidden="1" customWidth="1"/>
    <col min="5" max="5" width="9.625" style="113" hidden="1" customWidth="1"/>
    <col min="6" max="6" width="10.375" style="116" customWidth="1"/>
    <col min="7" max="7" width="9.125" style="116" customWidth="1"/>
    <col min="8" max="8" width="11" style="44" customWidth="1"/>
    <col min="9" max="9" width="9.875" style="44" customWidth="1"/>
    <col min="10" max="10" width="9.875" style="117" hidden="1" customWidth="1"/>
    <col min="11" max="11" width="10.625" style="116" customWidth="1"/>
    <col min="12" max="12" width="10.25" style="116" customWidth="1"/>
    <col min="13" max="13" width="10.25" style="116" hidden="1" customWidth="1"/>
    <col min="14" max="16" width="7.375" style="116" hidden="1" customWidth="1"/>
    <col min="17" max="18" width="10.25" style="44" customWidth="1"/>
    <col min="19" max="19" width="10.25" style="117" customWidth="1"/>
    <col min="20" max="20" width="10.75" style="116" customWidth="1"/>
    <col min="21" max="21" width="10.125" style="116" customWidth="1"/>
    <col min="22" max="23" width="11" style="44" customWidth="1"/>
    <col min="24" max="24" width="11" style="117" customWidth="1"/>
    <col min="25" max="25" width="10.25" style="116" customWidth="1"/>
    <col min="26" max="26" width="10.125" style="116" customWidth="1"/>
    <col min="27" max="27" width="10.25" style="44" customWidth="1"/>
    <col min="28" max="28" width="11" style="44" customWidth="1"/>
    <col min="29" max="29" width="11" style="117" customWidth="1"/>
    <col min="30" max="30" width="11.875" style="116" customWidth="1"/>
    <col min="31" max="31" width="10.375" style="116" customWidth="1"/>
    <col min="32" max="32" width="10.5" style="44" customWidth="1"/>
    <col min="33" max="33" width="11" style="44" customWidth="1"/>
    <col min="34" max="34" width="11" style="117" customWidth="1"/>
    <col min="35" max="35" width="11.5" style="116" customWidth="1"/>
    <col min="36" max="36" width="9.75" style="116" customWidth="1"/>
    <col min="37" max="38" width="11" style="44" customWidth="1"/>
    <col min="39" max="39" width="11" style="117" customWidth="1"/>
    <col min="40" max="40" width="10.75" style="116" customWidth="1"/>
    <col min="41" max="41" width="9.375" style="116" customWidth="1"/>
    <col min="42" max="42" width="9.875" style="44" customWidth="1"/>
    <col min="43" max="43" width="11" style="44" customWidth="1"/>
    <col min="44" max="44" width="11" style="117" customWidth="1"/>
    <col min="45" max="45" width="10.125" style="116" customWidth="1"/>
    <col min="46" max="46" width="9.625" style="116" customWidth="1"/>
    <col min="47" max="47" width="9.5" style="44" customWidth="1"/>
    <col min="48" max="48" width="11" style="44" customWidth="1"/>
    <col min="49" max="49" width="11" style="117" customWidth="1"/>
    <col min="50" max="50" width="9.375" style="116" customWidth="1"/>
    <col min="51" max="51" width="11.875" style="116" customWidth="1"/>
    <col min="52" max="52" width="10.75" style="44" customWidth="1"/>
    <col min="53" max="53" width="11.125" style="44" customWidth="1"/>
    <col min="54" max="54" width="11" style="117" customWidth="1"/>
    <col min="55" max="55" width="8.875" style="116" customWidth="1"/>
    <col min="56" max="56" width="10.5" style="116" customWidth="1"/>
    <col min="57" max="57" width="13" style="44" customWidth="1"/>
    <col min="58" max="58" width="11" style="44" customWidth="1"/>
    <col min="59" max="59" width="11" style="117" customWidth="1"/>
    <col min="60" max="60" width="9.125" style="116" customWidth="1"/>
    <col min="61" max="61" width="10.5" style="116" customWidth="1"/>
    <col min="62" max="63" width="10.5" style="44" customWidth="1"/>
    <col min="64" max="64" width="11" style="117" hidden="1" customWidth="1"/>
    <col min="65" max="65" width="9.125" style="116" hidden="1" customWidth="1"/>
    <col min="66" max="66" width="10.5" style="116" hidden="1" customWidth="1"/>
    <col min="67" max="68" width="10.5" style="44" hidden="1" customWidth="1"/>
    <col min="69" max="16384" width="9" style="44"/>
  </cols>
  <sheetData>
    <row r="1" spans="1:233" ht="33">
      <c r="A1" s="89" t="s">
        <v>104</v>
      </c>
      <c r="B1" s="90"/>
      <c r="C1" s="91"/>
      <c r="D1" s="92"/>
      <c r="E1" s="93" t="s">
        <v>83</v>
      </c>
      <c r="F1" s="94"/>
      <c r="G1" s="94"/>
      <c r="H1" s="94"/>
      <c r="I1" s="94"/>
      <c r="J1" s="95"/>
      <c r="K1" s="94"/>
      <c r="L1" s="94"/>
      <c r="M1" s="94"/>
      <c r="N1" s="94"/>
      <c r="O1" s="94"/>
      <c r="P1" s="94"/>
      <c r="Q1" s="94"/>
      <c r="R1" s="94"/>
      <c r="S1" s="95"/>
      <c r="T1" s="94"/>
      <c r="U1" s="94"/>
      <c r="V1" s="94"/>
      <c r="W1" s="94"/>
      <c r="X1" s="95"/>
      <c r="Y1" s="94"/>
      <c r="Z1" s="94"/>
      <c r="AA1" s="94"/>
      <c r="AB1" s="94"/>
      <c r="AC1" s="95"/>
      <c r="AD1" s="94"/>
      <c r="AE1" s="94"/>
      <c r="AF1" s="94"/>
      <c r="AG1" s="94"/>
      <c r="AH1" s="95"/>
      <c r="AI1" s="94"/>
      <c r="AJ1" s="94"/>
      <c r="AK1" s="94"/>
      <c r="AL1" s="94"/>
      <c r="AM1" s="95"/>
      <c r="AN1" s="94"/>
      <c r="AO1" s="94"/>
      <c r="AP1" s="94"/>
      <c r="AQ1" s="94"/>
      <c r="AR1" s="95"/>
      <c r="AS1" s="94"/>
      <c r="AT1" s="94"/>
      <c r="AU1" s="94"/>
      <c r="AV1" s="94"/>
      <c r="AW1" s="95"/>
      <c r="AX1" s="94"/>
      <c r="AY1" s="94"/>
      <c r="AZ1" s="94"/>
      <c r="BA1" s="94"/>
      <c r="BB1" s="95"/>
      <c r="BC1" s="94"/>
      <c r="BD1" s="94"/>
      <c r="BE1" s="94"/>
      <c r="BF1" s="94"/>
      <c r="BG1" s="95"/>
      <c r="BH1" s="94"/>
      <c r="BI1" s="94"/>
      <c r="BJ1" s="94"/>
      <c r="BK1" s="94"/>
      <c r="BL1" s="95"/>
      <c r="BM1" s="94"/>
      <c r="BN1" s="94"/>
      <c r="BO1" s="94"/>
      <c r="BP1" s="94"/>
    </row>
    <row r="2" spans="1:233" s="45" customFormat="1" ht="30.75" hidden="1">
      <c r="A2" s="92"/>
      <c r="B2" s="96"/>
      <c r="C2" s="91"/>
      <c r="D2" s="97"/>
      <c r="E2" s="93"/>
      <c r="F2" s="98"/>
      <c r="G2" s="96"/>
      <c r="H2" s="96"/>
      <c r="I2" s="94"/>
      <c r="J2" s="95"/>
      <c r="K2" s="98"/>
      <c r="L2" s="96"/>
      <c r="M2" s="96"/>
      <c r="N2" s="96"/>
      <c r="O2" s="96"/>
      <c r="P2" s="96"/>
      <c r="Q2" s="96"/>
      <c r="R2" s="94"/>
      <c r="S2" s="95"/>
      <c r="T2" s="98"/>
      <c r="U2" s="96"/>
      <c r="V2" s="96"/>
      <c r="W2" s="94"/>
      <c r="X2" s="95"/>
      <c r="Y2" s="98"/>
      <c r="Z2" s="96"/>
      <c r="AA2" s="96"/>
      <c r="AB2" s="94"/>
      <c r="AC2" s="95"/>
      <c r="AD2" s="98"/>
      <c r="AE2" s="96"/>
      <c r="AF2" s="96"/>
      <c r="AG2" s="94"/>
      <c r="AH2" s="95"/>
      <c r="AI2" s="98"/>
      <c r="AJ2" s="96"/>
      <c r="AK2" s="96"/>
      <c r="AL2" s="94"/>
      <c r="AM2" s="95"/>
      <c r="AN2" s="98"/>
      <c r="AO2" s="96"/>
      <c r="AP2" s="96"/>
      <c r="AQ2" s="94"/>
      <c r="AR2" s="95"/>
      <c r="AS2" s="98"/>
      <c r="AT2" s="96"/>
      <c r="AU2" s="96"/>
      <c r="AV2" s="94"/>
      <c r="AW2" s="95"/>
      <c r="AX2" s="98"/>
      <c r="AY2" s="96"/>
      <c r="AZ2" s="96"/>
      <c r="BA2" s="94"/>
      <c r="BB2" s="95"/>
      <c r="BC2" s="98"/>
      <c r="BD2" s="96"/>
      <c r="BE2" s="96"/>
      <c r="BF2" s="94"/>
      <c r="BG2" s="95"/>
      <c r="BH2" s="98"/>
      <c r="BI2" s="96"/>
      <c r="BJ2" s="96"/>
      <c r="BK2" s="94"/>
      <c r="BL2" s="95"/>
      <c r="BM2" s="98"/>
      <c r="BN2" s="96"/>
      <c r="BO2" s="96"/>
      <c r="BP2" s="9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</row>
    <row r="3" spans="1:233" s="45" customFormat="1" ht="22.5" customHeight="1">
      <c r="A3" s="135" t="s">
        <v>84</v>
      </c>
      <c r="B3" s="136"/>
      <c r="C3" s="139" t="s">
        <v>85</v>
      </c>
      <c r="D3" s="141" t="s">
        <v>86</v>
      </c>
      <c r="E3" s="143" t="s">
        <v>109</v>
      </c>
      <c r="F3" s="143"/>
      <c r="G3" s="143"/>
      <c r="H3" s="143"/>
      <c r="I3" s="144"/>
      <c r="J3" s="129" t="s">
        <v>87</v>
      </c>
      <c r="K3" s="130"/>
      <c r="L3" s="130"/>
      <c r="M3" s="130"/>
      <c r="N3" s="130"/>
      <c r="O3" s="130"/>
      <c r="P3" s="130"/>
      <c r="Q3" s="130"/>
      <c r="R3" s="131"/>
      <c r="S3" s="129" t="s">
        <v>88</v>
      </c>
      <c r="T3" s="130"/>
      <c r="U3" s="130"/>
      <c r="V3" s="130"/>
      <c r="W3" s="131"/>
      <c r="X3" s="129" t="s">
        <v>89</v>
      </c>
      <c r="Y3" s="130"/>
      <c r="Z3" s="130"/>
      <c r="AA3" s="130"/>
      <c r="AB3" s="131"/>
      <c r="AC3" s="129" t="s">
        <v>90</v>
      </c>
      <c r="AD3" s="130"/>
      <c r="AE3" s="130"/>
      <c r="AF3" s="130"/>
      <c r="AG3" s="131"/>
      <c r="AH3" s="129" t="s">
        <v>91</v>
      </c>
      <c r="AI3" s="130"/>
      <c r="AJ3" s="130"/>
      <c r="AK3" s="130"/>
      <c r="AL3" s="131"/>
      <c r="AM3" s="129" t="s">
        <v>92</v>
      </c>
      <c r="AN3" s="130"/>
      <c r="AO3" s="130"/>
      <c r="AP3" s="130"/>
      <c r="AQ3" s="131"/>
      <c r="AR3" s="129" t="s">
        <v>93</v>
      </c>
      <c r="AS3" s="130"/>
      <c r="AT3" s="130"/>
      <c r="AU3" s="130"/>
      <c r="AV3" s="131"/>
      <c r="AW3" s="129" t="s">
        <v>94</v>
      </c>
      <c r="AX3" s="130"/>
      <c r="AY3" s="130"/>
      <c r="AZ3" s="130"/>
      <c r="BA3" s="131"/>
      <c r="BB3" s="129" t="s">
        <v>95</v>
      </c>
      <c r="BC3" s="130"/>
      <c r="BD3" s="130"/>
      <c r="BE3" s="130"/>
      <c r="BF3" s="131"/>
      <c r="BG3" s="129" t="s">
        <v>96</v>
      </c>
      <c r="BH3" s="130"/>
      <c r="BI3" s="130"/>
      <c r="BJ3" s="130"/>
      <c r="BK3" s="131"/>
      <c r="BL3" s="132" t="s">
        <v>97</v>
      </c>
      <c r="BM3" s="133"/>
      <c r="BN3" s="133"/>
      <c r="BO3" s="133"/>
      <c r="BP3" s="13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</row>
    <row r="4" spans="1:233" s="45" customFormat="1" ht="22.5" hidden="1" customHeight="1">
      <c r="A4" s="137"/>
      <c r="B4" s="138"/>
      <c r="C4" s="140"/>
      <c r="D4" s="142"/>
      <c r="E4" s="99"/>
      <c r="F4" s="124" t="s">
        <v>98</v>
      </c>
      <c r="G4" s="124"/>
      <c r="H4" s="124"/>
      <c r="I4" s="100"/>
      <c r="J4" s="101"/>
      <c r="K4" s="124" t="s">
        <v>98</v>
      </c>
      <c r="L4" s="124"/>
      <c r="M4" s="124"/>
      <c r="N4" s="124"/>
      <c r="O4" s="124"/>
      <c r="P4" s="124"/>
      <c r="Q4" s="124"/>
      <c r="R4" s="100"/>
      <c r="S4" s="101"/>
      <c r="T4" s="124" t="s">
        <v>98</v>
      </c>
      <c r="U4" s="124"/>
      <c r="V4" s="124"/>
      <c r="W4" s="100"/>
      <c r="X4" s="101"/>
      <c r="Y4" s="124" t="s">
        <v>98</v>
      </c>
      <c r="Z4" s="124"/>
      <c r="AA4" s="124"/>
      <c r="AB4" s="100"/>
      <c r="AC4" s="101"/>
      <c r="AD4" s="124" t="s">
        <v>98</v>
      </c>
      <c r="AE4" s="124"/>
      <c r="AF4" s="124"/>
      <c r="AG4" s="100"/>
      <c r="AH4" s="101"/>
      <c r="AI4" s="124" t="s">
        <v>98</v>
      </c>
      <c r="AJ4" s="124"/>
      <c r="AK4" s="124"/>
      <c r="AL4" s="100"/>
      <c r="AM4" s="101"/>
      <c r="AN4" s="124" t="s">
        <v>98</v>
      </c>
      <c r="AO4" s="124"/>
      <c r="AP4" s="124"/>
      <c r="AQ4" s="100"/>
      <c r="AR4" s="101"/>
      <c r="AS4" s="124" t="s">
        <v>98</v>
      </c>
      <c r="AT4" s="124"/>
      <c r="AU4" s="124"/>
      <c r="AV4" s="100"/>
      <c r="AW4" s="101"/>
      <c r="AX4" s="124" t="s">
        <v>98</v>
      </c>
      <c r="AY4" s="124"/>
      <c r="AZ4" s="124"/>
      <c r="BA4" s="100"/>
      <c r="BB4" s="101"/>
      <c r="BC4" s="124" t="s">
        <v>98</v>
      </c>
      <c r="BD4" s="124"/>
      <c r="BE4" s="124"/>
      <c r="BF4" s="100"/>
      <c r="BG4" s="101"/>
      <c r="BH4" s="124" t="s">
        <v>98</v>
      </c>
      <c r="BI4" s="124"/>
      <c r="BJ4" s="124"/>
      <c r="BK4" s="100"/>
      <c r="BL4" s="102"/>
      <c r="BM4" s="125" t="s">
        <v>98</v>
      </c>
      <c r="BN4" s="125"/>
      <c r="BO4" s="125"/>
      <c r="BP4" s="103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</row>
    <row r="5" spans="1:233" s="45" customFormat="1" ht="22.5" hidden="1" customHeight="1">
      <c r="A5" s="137"/>
      <c r="B5" s="138"/>
      <c r="C5" s="140"/>
      <c r="D5" s="142"/>
      <c r="E5" s="99"/>
      <c r="F5" s="124"/>
      <c r="G5" s="124"/>
      <c r="H5" s="124"/>
      <c r="I5" s="100"/>
      <c r="J5" s="101"/>
      <c r="K5" s="124"/>
      <c r="L5" s="124"/>
      <c r="M5" s="124"/>
      <c r="N5" s="124"/>
      <c r="O5" s="124"/>
      <c r="P5" s="124"/>
      <c r="Q5" s="124"/>
      <c r="R5" s="100"/>
      <c r="S5" s="101"/>
      <c r="T5" s="124"/>
      <c r="U5" s="124"/>
      <c r="V5" s="124"/>
      <c r="W5" s="100"/>
      <c r="X5" s="101"/>
      <c r="Y5" s="124"/>
      <c r="Z5" s="124"/>
      <c r="AA5" s="124"/>
      <c r="AB5" s="100"/>
      <c r="AC5" s="101"/>
      <c r="AD5" s="124"/>
      <c r="AE5" s="124"/>
      <c r="AF5" s="124"/>
      <c r="AG5" s="100"/>
      <c r="AH5" s="101"/>
      <c r="AI5" s="124"/>
      <c r="AJ5" s="124"/>
      <c r="AK5" s="124"/>
      <c r="AL5" s="100"/>
      <c r="AM5" s="101"/>
      <c r="AN5" s="124"/>
      <c r="AO5" s="124"/>
      <c r="AP5" s="124"/>
      <c r="AQ5" s="100"/>
      <c r="AR5" s="101"/>
      <c r="AS5" s="124"/>
      <c r="AT5" s="124"/>
      <c r="AU5" s="124"/>
      <c r="AV5" s="100"/>
      <c r="AW5" s="101"/>
      <c r="AX5" s="124"/>
      <c r="AY5" s="124"/>
      <c r="AZ5" s="124"/>
      <c r="BA5" s="100"/>
      <c r="BB5" s="101"/>
      <c r="BC5" s="124"/>
      <c r="BD5" s="124"/>
      <c r="BE5" s="124"/>
      <c r="BF5" s="100"/>
      <c r="BG5" s="101"/>
      <c r="BH5" s="124"/>
      <c r="BI5" s="124"/>
      <c r="BJ5" s="124"/>
      <c r="BK5" s="100"/>
      <c r="BL5" s="102"/>
      <c r="BM5" s="125"/>
      <c r="BN5" s="125"/>
      <c r="BO5" s="125"/>
      <c r="BP5" s="103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</row>
    <row r="6" spans="1:233" s="45" customFormat="1" ht="43.5">
      <c r="A6" s="137"/>
      <c r="B6" s="138"/>
      <c r="C6" s="140"/>
      <c r="D6" s="142"/>
      <c r="E6" s="104" t="s">
        <v>99</v>
      </c>
      <c r="F6" s="104" t="s">
        <v>100</v>
      </c>
      <c r="G6" s="104" t="s">
        <v>101</v>
      </c>
      <c r="H6" s="105" t="s">
        <v>102</v>
      </c>
      <c r="I6" s="105" t="s">
        <v>103</v>
      </c>
      <c r="J6" s="106" t="s">
        <v>99</v>
      </c>
      <c r="K6" s="104" t="s">
        <v>100</v>
      </c>
      <c r="L6" s="126" t="s">
        <v>101</v>
      </c>
      <c r="M6" s="127"/>
      <c r="N6" s="127"/>
      <c r="O6" s="127"/>
      <c r="P6" s="128"/>
      <c r="Q6" s="105" t="s">
        <v>102</v>
      </c>
      <c r="R6" s="105" t="s">
        <v>103</v>
      </c>
      <c r="S6" s="106" t="s">
        <v>99</v>
      </c>
      <c r="T6" s="104" t="s">
        <v>100</v>
      </c>
      <c r="U6" s="104" t="s">
        <v>101</v>
      </c>
      <c r="V6" s="105" t="s">
        <v>102</v>
      </c>
      <c r="W6" s="105" t="s">
        <v>103</v>
      </c>
      <c r="X6" s="106" t="s">
        <v>99</v>
      </c>
      <c r="Y6" s="104" t="s">
        <v>100</v>
      </c>
      <c r="Z6" s="104" t="s">
        <v>101</v>
      </c>
      <c r="AA6" s="105" t="s">
        <v>102</v>
      </c>
      <c r="AB6" s="105" t="s">
        <v>103</v>
      </c>
      <c r="AC6" s="106" t="s">
        <v>99</v>
      </c>
      <c r="AD6" s="104" t="s">
        <v>100</v>
      </c>
      <c r="AE6" s="104" t="s">
        <v>101</v>
      </c>
      <c r="AF6" s="105" t="s">
        <v>102</v>
      </c>
      <c r="AG6" s="105" t="s">
        <v>103</v>
      </c>
      <c r="AH6" s="106" t="s">
        <v>99</v>
      </c>
      <c r="AI6" s="104" t="s">
        <v>100</v>
      </c>
      <c r="AJ6" s="104" t="s">
        <v>101</v>
      </c>
      <c r="AK6" s="105" t="s">
        <v>102</v>
      </c>
      <c r="AL6" s="105" t="s">
        <v>103</v>
      </c>
      <c r="AM6" s="106" t="s">
        <v>99</v>
      </c>
      <c r="AN6" s="104" t="s">
        <v>100</v>
      </c>
      <c r="AO6" s="104" t="s">
        <v>101</v>
      </c>
      <c r="AP6" s="105" t="s">
        <v>102</v>
      </c>
      <c r="AQ6" s="105" t="s">
        <v>103</v>
      </c>
      <c r="AR6" s="106" t="s">
        <v>99</v>
      </c>
      <c r="AS6" s="104" t="s">
        <v>100</v>
      </c>
      <c r="AT6" s="104" t="s">
        <v>101</v>
      </c>
      <c r="AU6" s="105" t="s">
        <v>102</v>
      </c>
      <c r="AV6" s="105" t="s">
        <v>103</v>
      </c>
      <c r="AW6" s="106" t="s">
        <v>99</v>
      </c>
      <c r="AX6" s="104" t="s">
        <v>100</v>
      </c>
      <c r="AY6" s="104" t="s">
        <v>101</v>
      </c>
      <c r="AZ6" s="105" t="s">
        <v>102</v>
      </c>
      <c r="BA6" s="105" t="s">
        <v>103</v>
      </c>
      <c r="BB6" s="106" t="s">
        <v>99</v>
      </c>
      <c r="BC6" s="104" t="s">
        <v>100</v>
      </c>
      <c r="BD6" s="104" t="s">
        <v>101</v>
      </c>
      <c r="BE6" s="105" t="s">
        <v>102</v>
      </c>
      <c r="BF6" s="105" t="s">
        <v>103</v>
      </c>
      <c r="BG6" s="106" t="s">
        <v>99</v>
      </c>
      <c r="BH6" s="104" t="s">
        <v>100</v>
      </c>
      <c r="BI6" s="104" t="s">
        <v>101</v>
      </c>
      <c r="BJ6" s="105" t="s">
        <v>102</v>
      </c>
      <c r="BK6" s="105" t="s">
        <v>103</v>
      </c>
      <c r="BL6" s="107" t="s">
        <v>99</v>
      </c>
      <c r="BM6" s="108" t="s">
        <v>100</v>
      </c>
      <c r="BN6" s="108" t="s">
        <v>101</v>
      </c>
      <c r="BO6" s="109" t="s">
        <v>102</v>
      </c>
      <c r="BP6" s="109" t="s">
        <v>103</v>
      </c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</row>
    <row r="7" spans="1:233" s="45" customFormat="1" ht="24" hidden="1">
      <c r="A7" s="36">
        <v>2.2999999999999998</v>
      </c>
      <c r="B7" s="37" t="s">
        <v>56</v>
      </c>
      <c r="C7" s="36" t="s">
        <v>57</v>
      </c>
      <c r="D7" s="38" t="s">
        <v>58</v>
      </c>
      <c r="E7" s="39">
        <f>+'[1]1.เป้าหมาย'!B15</f>
        <v>0</v>
      </c>
      <c r="F7" s="39">
        <f>+F10+F36</f>
        <v>0</v>
      </c>
      <c r="G7" s="40" t="e">
        <f>+F7*100/#REF!</f>
        <v>#REF!</v>
      </c>
      <c r="H7" s="41" t="e">
        <f>+IF(G7&lt;30,G7*5/30,IF(G7&gt;=30,5))</f>
        <v>#REF!</v>
      </c>
      <c r="I7" s="42" t="e">
        <f>IF(H7&lt;1.51,"ต้องปรับปรุงเร่งด่วน",IF(H7&lt;2.51,"ต้องปรับปรุง",IF(H7&lt;3.51,"พอใช้",IF(H7&lt;4.51,"ดี",IF(H7&gt;=4.51,"ดีมาก")))))</f>
        <v>#REF!</v>
      </c>
      <c r="J7" s="39">
        <f>+'[1]1.เป้าหมาย'!C15</f>
        <v>0</v>
      </c>
      <c r="K7" s="39">
        <f>+K10+K36</f>
        <v>0</v>
      </c>
      <c r="L7" s="40" t="e">
        <f>+K7*100/#REF!</f>
        <v>#REF!</v>
      </c>
      <c r="M7" s="40"/>
      <c r="N7" s="40"/>
      <c r="O7" s="40"/>
      <c r="P7" s="40"/>
      <c r="Q7" s="41" t="e">
        <f>+IF(L7&lt;30,L7*5/30,IF(L7&gt;=30,5))</f>
        <v>#REF!</v>
      </c>
      <c r="R7" s="42" t="e">
        <f>IF(Q7&lt;1.51,"ต้องปรับปรุงเร่งด่วน",IF(Q7&lt;2.51,"ต้องปรับปรุง",IF(Q7&lt;3.51,"พอใช้",IF(Q7&lt;4.51,"ดี",IF(Q7&gt;=4.51,"ดีมาก")))))</f>
        <v>#REF!</v>
      </c>
      <c r="S7" s="39">
        <f>+'[1]1.เป้าหมาย'!D15</f>
        <v>0</v>
      </c>
      <c r="T7" s="42">
        <f>+T10+T36</f>
        <v>0</v>
      </c>
      <c r="U7" s="41" t="e">
        <f>+T7*100/#REF!</f>
        <v>#REF!</v>
      </c>
      <c r="V7" s="41" t="e">
        <f>+IF(U7&lt;30,U7*5/30,IF(U7&gt;=30,5))</f>
        <v>#REF!</v>
      </c>
      <c r="W7" s="42" t="e">
        <f>IF(V7&lt;1.51,"ต้องปรับปรุงเร่งด่วน",IF(V7&lt;2.51,"ต้องปรับปรุง",IF(V7&lt;3.51,"พอใช้",IF(V7&lt;4.51,"ดี",IF(V7&gt;=4.51,"ดีมาก")))))</f>
        <v>#REF!</v>
      </c>
      <c r="X7" s="39">
        <f>+'[1]1.เป้าหมาย'!E15</f>
        <v>0</v>
      </c>
      <c r="Y7" s="39">
        <f>+Y10+Y36</f>
        <v>0</v>
      </c>
      <c r="Z7" s="40" t="e">
        <f>+Y7*100/#REF!</f>
        <v>#REF!</v>
      </c>
      <c r="AA7" s="41" t="e">
        <f>+IF(Z7&lt;30,Z7*5/30,IF(Z7&gt;=30,5))</f>
        <v>#REF!</v>
      </c>
      <c r="AB7" s="42" t="e">
        <f>IF(AA7&lt;1.51,"ต้องปรับปรุงเร่งด่วน",IF(AA7&lt;2.51,"ต้องปรับปรุง",IF(AA7&lt;3.51,"พอใช้",IF(AA7&lt;4.51,"ดี",IF(AA7&gt;=4.51,"ดีมาก")))))</f>
        <v>#REF!</v>
      </c>
      <c r="AC7" s="39">
        <f>+'[1]1.เป้าหมาย'!F15</f>
        <v>0</v>
      </c>
      <c r="AD7" s="39">
        <f>+AD10+AD36</f>
        <v>0</v>
      </c>
      <c r="AE7" s="40" t="e">
        <f>+AD7*100/#REF!</f>
        <v>#REF!</v>
      </c>
      <c r="AF7" s="41" t="e">
        <f>+IF(AE7&lt;30,AE7*5/30,IF(AE7&gt;=30,5))</f>
        <v>#REF!</v>
      </c>
      <c r="AG7" s="42" t="e">
        <f>IF(AF7&lt;1.51,"ต้องปรับปรุงเร่งด่วน",IF(AF7&lt;2.51,"ต้องปรับปรุง",IF(AF7&lt;3.51,"พอใช้",IF(AF7&lt;4.51,"ดี",IF(AF7&gt;=4.51,"ดีมาก")))))</f>
        <v>#REF!</v>
      </c>
      <c r="AH7" s="39">
        <f>+'[1]1.เป้าหมาย'!G15</f>
        <v>0</v>
      </c>
      <c r="AI7" s="39">
        <f>+AI10+AI36</f>
        <v>0</v>
      </c>
      <c r="AJ7" s="40" t="e">
        <f>+AI7*100/#REF!</f>
        <v>#REF!</v>
      </c>
      <c r="AK7" s="41" t="e">
        <f>+IF(AJ7&lt;30,AJ7*5/30,IF(AJ7&gt;=30,5))</f>
        <v>#REF!</v>
      </c>
      <c r="AL7" s="42" t="e">
        <f>IF(AK7&lt;1.51,"ต้องปรับปรุงเร่งด่วน",IF(AK7&lt;2.51,"ต้องปรับปรุง",IF(AK7&lt;3.51,"พอใช้",IF(AK7&lt;4.51,"ดี",IF(AK7&gt;=4.51,"ดีมาก")))))</f>
        <v>#REF!</v>
      </c>
      <c r="AM7" s="39">
        <f>+'[1]1.เป้าหมาย'!H15</f>
        <v>0</v>
      </c>
      <c r="AN7" s="39">
        <f>+AN10+AN36</f>
        <v>0</v>
      </c>
      <c r="AO7" s="40" t="e">
        <f>+AN7*100/#REF!</f>
        <v>#REF!</v>
      </c>
      <c r="AP7" s="41" t="e">
        <f>+IF(AO7&lt;30,AO7*5/30,IF(AO7&gt;=30,5))</f>
        <v>#REF!</v>
      </c>
      <c r="AQ7" s="42" t="e">
        <f>IF(AP7&lt;1.51,"ต้องปรับปรุงเร่งด่วน",IF(AP7&lt;2.51,"ต้องปรับปรุง",IF(AP7&lt;3.51,"พอใช้",IF(AP7&lt;4.51,"ดี",IF(AP7&gt;=4.51,"ดีมาก")))))</f>
        <v>#REF!</v>
      </c>
      <c r="AR7" s="39">
        <f>+'[1]1.เป้าหมาย'!I15</f>
        <v>0</v>
      </c>
      <c r="AS7" s="39">
        <f>+AS10+AS36</f>
        <v>0</v>
      </c>
      <c r="AT7" s="40" t="e">
        <f>+AS7*100/#REF!</f>
        <v>#REF!</v>
      </c>
      <c r="AU7" s="41" t="e">
        <f>+IF(AT7&lt;20,AT7*5/20,IF(AT7&gt;=20,5))</f>
        <v>#REF!</v>
      </c>
      <c r="AV7" s="42" t="e">
        <f>IF(AU7&lt;1.51,"ต้องปรับปรุงเร่งด่วน",IF(AU7&lt;2.51,"ต้องปรับปรุง",IF(AU7&lt;3.51,"พอใช้",IF(AU7&lt;4.51,"ดี",IF(AU7&gt;=4.51,"ดีมาก")))))</f>
        <v>#REF!</v>
      </c>
      <c r="AW7" s="39">
        <f>+'[1]1.เป้าหมาย'!J15</f>
        <v>0</v>
      </c>
      <c r="AX7" s="39">
        <f>+AX10+AX36</f>
        <v>0</v>
      </c>
      <c r="AY7" s="40" t="e">
        <f>+AX7*100/#REF!</f>
        <v>#REF!</v>
      </c>
      <c r="AZ7" s="41" t="e">
        <f>+IF(AY7&lt;20,AY7*5/20,IF(AY7&gt;=20,5))</f>
        <v>#REF!</v>
      </c>
      <c r="BA7" s="42" t="e">
        <f>IF(AZ7&lt;1.51,"ต้องปรับปรุงเร่งด่วน",IF(AZ7&lt;2.51,"ต้องปรับปรุง",IF(AZ7&lt;3.51,"พอใช้",IF(AZ7&lt;4.51,"ดี",IF(AZ7&gt;=4.51,"ดีมาก")))))</f>
        <v>#REF!</v>
      </c>
      <c r="BB7" s="39">
        <f>+'[1]1.เป้าหมาย'!K15</f>
        <v>0</v>
      </c>
      <c r="BC7" s="43">
        <f>+BC10+BC36</f>
        <v>0</v>
      </c>
      <c r="BD7" s="40" t="e">
        <f>+BC7*100/#REF!</f>
        <v>#REF!</v>
      </c>
      <c r="BE7" s="41" t="e">
        <f>+IF(BD7&lt;20,BD7*5/20,IF(BD7&gt;=20,5))</f>
        <v>#REF!</v>
      </c>
      <c r="BF7" s="42" t="e">
        <f>IF(BE7&lt;1.51,"ต้องปรับปรุงเร่งด่วน",IF(BE7&lt;2.51,"ต้องปรับปรุง",IF(BE7&lt;3.51,"พอใช้",IF(BE7&lt;4.51,"ดี",IF(BE7&gt;=4.51,"ดีมาก")))))</f>
        <v>#REF!</v>
      </c>
      <c r="BG7" s="39">
        <f>+'[1]1.เป้าหมาย'!L15</f>
        <v>0</v>
      </c>
      <c r="BH7" s="43">
        <f>+BH10+BH36</f>
        <v>0</v>
      </c>
      <c r="BI7" s="40" t="e">
        <f>+BH7*100/#REF!</f>
        <v>#REF!</v>
      </c>
      <c r="BJ7" s="41" t="e">
        <f>+IF(BI7&lt;20,BI7*5/20,IF(BI7&gt;=20,5))</f>
        <v>#REF!</v>
      </c>
      <c r="BK7" s="42" t="e">
        <f>IF(BJ7&lt;1.51,"ต้องปรับปรุงเร่งด่วน",IF(BJ7&lt;2.51,"ต้องปรับปรุง",IF(BJ7&lt;3.51,"พอใช้",IF(BJ7&lt;4.51,"ดี",IF(BJ7&gt;=4.51,"ดีมาก")))))</f>
        <v>#REF!</v>
      </c>
      <c r="BL7" s="39">
        <f>+'[1]1.เป้าหมาย'!Q15</f>
        <v>0</v>
      </c>
      <c r="BM7" s="43" t="e">
        <f>+BM10+BM36</f>
        <v>#REF!</v>
      </c>
      <c r="BN7" s="40" t="e">
        <f>+BM7*100/#REF!</f>
        <v>#REF!</v>
      </c>
      <c r="BO7" s="41" t="e">
        <f>+IF(BN7&lt;20,BN7*5/20,IF(BN7&gt;=20,5))</f>
        <v>#REF!</v>
      </c>
      <c r="BP7" s="42" t="e">
        <f>IF(BO7&lt;1.51,"ต้องปรับปรุงเร่งด่วน",IF(BO7&lt;2.51,"ต้องปรับปรุง",IF(BO7&lt;3.51,"พอใช้",IF(BO7&lt;4.51,"ดี",IF(BO7&gt;=4.51,"ดีมาก")))))</f>
        <v>#REF!</v>
      </c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</row>
    <row r="8" spans="1:233" s="45" customFormat="1" ht="65.25">
      <c r="A8" s="46"/>
      <c r="B8" s="47" t="s">
        <v>59</v>
      </c>
      <c r="C8" s="48"/>
      <c r="D8" s="49"/>
      <c r="E8" s="50"/>
      <c r="F8" s="51"/>
      <c r="G8" s="52"/>
      <c r="H8" s="53"/>
      <c r="I8" s="53"/>
      <c r="J8" s="53"/>
      <c r="K8" s="51"/>
      <c r="L8" s="52"/>
      <c r="M8" s="52"/>
      <c r="N8" s="52"/>
      <c r="O8" s="52"/>
      <c r="P8" s="52"/>
      <c r="Q8" s="53"/>
      <c r="R8" s="53"/>
      <c r="S8" s="53"/>
      <c r="T8" s="54"/>
      <c r="U8" s="55"/>
      <c r="V8" s="53"/>
      <c r="W8" s="53"/>
      <c r="X8" s="53"/>
      <c r="Y8" s="51"/>
      <c r="Z8" s="52"/>
      <c r="AA8" s="53"/>
      <c r="AB8" s="53"/>
      <c r="AC8" s="53"/>
      <c r="AD8" s="51"/>
      <c r="AE8" s="52"/>
      <c r="AF8" s="53"/>
      <c r="AG8" s="53"/>
      <c r="AH8" s="53"/>
      <c r="AI8" s="51"/>
      <c r="AJ8" s="52"/>
      <c r="AK8" s="53"/>
      <c r="AL8" s="53"/>
      <c r="AM8" s="53"/>
      <c r="AN8" s="51"/>
      <c r="AO8" s="52"/>
      <c r="AP8" s="53"/>
      <c r="AQ8" s="53"/>
      <c r="AR8" s="53"/>
      <c r="AS8" s="51"/>
      <c r="AT8" s="52"/>
      <c r="AU8" s="53"/>
      <c r="AV8" s="53"/>
      <c r="AW8" s="53"/>
      <c r="AX8" s="51"/>
      <c r="AY8" s="52"/>
      <c r="AZ8" s="53"/>
      <c r="BA8" s="53"/>
      <c r="BB8" s="53"/>
      <c r="BC8" s="51"/>
      <c r="BD8" s="52"/>
      <c r="BE8" s="53"/>
      <c r="BF8" s="53"/>
      <c r="BG8" s="53"/>
      <c r="BH8" s="51"/>
      <c r="BI8" s="52"/>
      <c r="BJ8" s="53"/>
      <c r="BK8" s="53"/>
      <c r="BL8" s="53"/>
      <c r="BM8" s="51"/>
      <c r="BN8" s="52"/>
      <c r="BO8" s="53"/>
      <c r="BP8" s="53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</row>
    <row r="9" spans="1:233" s="45" customFormat="1" ht="24">
      <c r="A9" s="46"/>
      <c r="B9" s="56" t="s">
        <v>60</v>
      </c>
      <c r="C9" s="48"/>
      <c r="D9" s="49"/>
      <c r="E9" s="57"/>
      <c r="F9" s="51">
        <f>+F11+F13+F15+F17+F19+F21+F23+F25+F27+F29+F31+F33</f>
        <v>0</v>
      </c>
      <c r="G9" s="52"/>
      <c r="H9" s="53"/>
      <c r="I9" s="53"/>
      <c r="J9" s="53"/>
      <c r="K9" s="51">
        <f>+K11+K13+K15+K17+K19+K21+K23+K25+K27+K29+K31+K33</f>
        <v>0</v>
      </c>
      <c r="L9" s="52"/>
      <c r="M9" s="52"/>
      <c r="N9" s="52"/>
      <c r="O9" s="52"/>
      <c r="P9" s="52"/>
      <c r="Q9" s="53"/>
      <c r="R9" s="53"/>
      <c r="S9" s="53"/>
      <c r="T9" s="54">
        <f>+T11+T13+T15+T17+T19+T21+T23+T25+T27+T29+T31+T33</f>
        <v>0</v>
      </c>
      <c r="U9" s="55"/>
      <c r="V9" s="53"/>
      <c r="W9" s="53"/>
      <c r="X9" s="53"/>
      <c r="Y9" s="51">
        <f>+Y11+Y13+Y15+Y17+Y19+Y21+Y23+Y25+Y27+Y29+Y31+Y33</f>
        <v>0</v>
      </c>
      <c r="Z9" s="52"/>
      <c r="AA9" s="53"/>
      <c r="AB9" s="53"/>
      <c r="AC9" s="53"/>
      <c r="AD9" s="51">
        <f>+AD11+AD13+AD15+AD17+AD19+AD21+AD23+AD25+AD27+AD29+AD31+AD33</f>
        <v>0</v>
      </c>
      <c r="AE9" s="52"/>
      <c r="AF9" s="53"/>
      <c r="AG9" s="53"/>
      <c r="AH9" s="53"/>
      <c r="AI9" s="51">
        <f>+AI11+AI13+AI15+AI17+AI19+AI21+AI23+AI25+AI27+AI29+AI31+AI33</f>
        <v>0</v>
      </c>
      <c r="AJ9" s="52"/>
      <c r="AK9" s="53"/>
      <c r="AL9" s="53"/>
      <c r="AM9" s="53"/>
      <c r="AN9" s="51">
        <f>+AN11+AN13+AN15+AN17+AN19+AN21+AN23+AN25+AN27+AN29+AN31+AN33</f>
        <v>0</v>
      </c>
      <c r="AO9" s="52"/>
      <c r="AP9" s="53"/>
      <c r="AQ9" s="53"/>
      <c r="AR9" s="53"/>
      <c r="AS9" s="51">
        <f>+AS11+AS13+AS15+AS17+AS19+AS21+AS23+AS25+AS27+AS29+AS31+AS33</f>
        <v>0</v>
      </c>
      <c r="AT9" s="52"/>
      <c r="AU9" s="53"/>
      <c r="AV9" s="53"/>
      <c r="AW9" s="53"/>
      <c r="AX9" s="51">
        <f>+AX11+AX13+AX15+AX17+AX19+AX21+AX23+AX25+AX27+AX29+AX31+AX33</f>
        <v>0</v>
      </c>
      <c r="AY9" s="52"/>
      <c r="AZ9" s="53"/>
      <c r="BA9" s="53"/>
      <c r="BB9" s="53"/>
      <c r="BC9" s="51">
        <f>+BC11+BC13+BC15+BC17+BC19+BC21+BC23+BC25+BC27+BC29+BC31+BC33</f>
        <v>0</v>
      </c>
      <c r="BD9" s="52"/>
      <c r="BE9" s="53"/>
      <c r="BF9" s="53"/>
      <c r="BG9" s="53"/>
      <c r="BH9" s="51">
        <f>+BH11+BH13+BH15+BH17+BH19+BH21+BH23+BH25+BH27+BH29+BH31+BH33</f>
        <v>0</v>
      </c>
      <c r="BI9" s="52"/>
      <c r="BJ9" s="53"/>
      <c r="BK9" s="53"/>
      <c r="BL9" s="53"/>
      <c r="BM9" s="51">
        <f>+BM11+BM13+BM15+BM17+BM19+BM21+BM23+BM25+BM27+BM29+BM31+BM33</f>
        <v>0</v>
      </c>
      <c r="BN9" s="52"/>
      <c r="BO9" s="53"/>
      <c r="BP9" s="53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</row>
    <row r="10" spans="1:233" s="45" customFormat="1" ht="24">
      <c r="A10" s="46"/>
      <c r="B10" s="58" t="s">
        <v>61</v>
      </c>
      <c r="C10" s="48"/>
      <c r="D10" s="49"/>
      <c r="E10" s="50"/>
      <c r="F10" s="51">
        <f>+F12+F14+F16+F18+F20+F22+F24+F26+F28+F30+F32+F34</f>
        <v>0</v>
      </c>
      <c r="G10" s="52"/>
      <c r="H10" s="53"/>
      <c r="I10" s="53"/>
      <c r="J10" s="53"/>
      <c r="K10" s="51">
        <f>+K12+K14+K16+K18+K20+K22+K24+K26+K28+K30+K32+K34</f>
        <v>0</v>
      </c>
      <c r="L10" s="52"/>
      <c r="M10" s="52"/>
      <c r="N10" s="52"/>
      <c r="O10" s="52"/>
      <c r="P10" s="52"/>
      <c r="Q10" s="53"/>
      <c r="R10" s="53"/>
      <c r="S10" s="53"/>
      <c r="T10" s="54">
        <f>+T12+T14+T16+T18+T20+T22+T24+T26+T28+T30+T32+T34</f>
        <v>0</v>
      </c>
      <c r="U10" s="55"/>
      <c r="V10" s="53"/>
      <c r="W10" s="53"/>
      <c r="X10" s="53"/>
      <c r="Y10" s="51">
        <f>+Y12+Y14+Y16+Y18+Y20+Y22+Y24+Y26+Y28+Y30+Y32+Y34</f>
        <v>0</v>
      </c>
      <c r="Z10" s="52"/>
      <c r="AA10" s="53"/>
      <c r="AB10" s="53"/>
      <c r="AC10" s="53"/>
      <c r="AD10" s="51">
        <f>+AD12+AD14+AD16+AD18+AD20+AD22+AD24+AD26+AD28+AD30+AD32+AD34</f>
        <v>0</v>
      </c>
      <c r="AE10" s="52"/>
      <c r="AF10" s="53"/>
      <c r="AG10" s="53"/>
      <c r="AH10" s="53"/>
      <c r="AI10" s="51">
        <f>+AI12+AI14+AI16+AI18+AI20+AI22+AI24+AI26+AI28+AI30+AI32+AI34</f>
        <v>0</v>
      </c>
      <c r="AJ10" s="52"/>
      <c r="AK10" s="53"/>
      <c r="AL10" s="53"/>
      <c r="AM10" s="53"/>
      <c r="AN10" s="51">
        <f>+AN12+AN14+AN16+AN18+AN20+AN22+AN24+AN26+AN28+AN30+AN32+AN34</f>
        <v>0</v>
      </c>
      <c r="AO10" s="52"/>
      <c r="AP10" s="53"/>
      <c r="AQ10" s="53"/>
      <c r="AR10" s="53"/>
      <c r="AS10" s="51">
        <f>+AS12+AS14+AS16+AS18+AS20+AS22+AS24+AS26+AS28+AS30+AS32+AS34</f>
        <v>0</v>
      </c>
      <c r="AT10" s="52"/>
      <c r="AU10" s="53"/>
      <c r="AV10" s="53"/>
      <c r="AW10" s="53"/>
      <c r="AX10" s="51">
        <f>+AX12+AX14+AX16+AX18+AX20+AX22+AX24+AX26+AX28+AX30+AX32+AX34</f>
        <v>0</v>
      </c>
      <c r="AY10" s="52"/>
      <c r="AZ10" s="53"/>
      <c r="BA10" s="53"/>
      <c r="BB10" s="53"/>
      <c r="BC10" s="51">
        <f>+BC12+BC14+BC16+BC18+BC20+BC22+BC24+BC26+BC28+BC30+BC32+BC34</f>
        <v>0</v>
      </c>
      <c r="BD10" s="52"/>
      <c r="BE10" s="53"/>
      <c r="BF10" s="53"/>
      <c r="BG10" s="53"/>
      <c r="BH10" s="51">
        <f>+BH12+BH14+BH16+BH18+BH20+BH22+BH24+BH26+BH28+BH30+BH32+BH34</f>
        <v>0</v>
      </c>
      <c r="BI10" s="52"/>
      <c r="BJ10" s="53"/>
      <c r="BK10" s="53"/>
      <c r="BL10" s="53"/>
      <c r="BM10" s="51">
        <f>+BM12+BM14+BM16+BM18+BM20+BM22+BM24+BM26+BM28+BM30+BM32+BM34</f>
        <v>0</v>
      </c>
      <c r="BN10" s="52"/>
      <c r="BO10" s="53"/>
      <c r="BP10" s="53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</row>
    <row r="11" spans="1:233" s="45" customFormat="1" ht="43.5">
      <c r="A11" s="46"/>
      <c r="B11" s="59" t="s">
        <v>62</v>
      </c>
      <c r="C11" s="48"/>
      <c r="D11" s="60" t="s">
        <v>63</v>
      </c>
      <c r="E11" s="61"/>
      <c r="F11" s="62"/>
      <c r="G11" s="63"/>
      <c r="H11" s="64"/>
      <c r="I11" s="64"/>
      <c r="J11" s="64"/>
      <c r="K11" s="62"/>
      <c r="L11" s="63"/>
      <c r="M11" s="63"/>
      <c r="N11" s="63"/>
      <c r="O11" s="63"/>
      <c r="P11" s="63"/>
      <c r="Q11" s="64"/>
      <c r="R11" s="64"/>
      <c r="S11" s="64"/>
      <c r="T11" s="62"/>
      <c r="U11" s="65"/>
      <c r="V11" s="64"/>
      <c r="W11" s="64"/>
      <c r="X11" s="64"/>
      <c r="Y11" s="62"/>
      <c r="Z11" s="63"/>
      <c r="AA11" s="64"/>
      <c r="AB11" s="64"/>
      <c r="AC11" s="64"/>
      <c r="AD11" s="62"/>
      <c r="AE11" s="63"/>
      <c r="AF11" s="64"/>
      <c r="AG11" s="64"/>
      <c r="AH11" s="64"/>
      <c r="AI11" s="62"/>
      <c r="AJ11" s="63"/>
      <c r="AK11" s="64"/>
      <c r="AL11" s="64"/>
      <c r="AM11" s="64"/>
      <c r="AN11" s="62"/>
      <c r="AO11" s="63"/>
      <c r="AP11" s="64"/>
      <c r="AQ11" s="64"/>
      <c r="AR11" s="64"/>
      <c r="AS11" s="62"/>
      <c r="AT11" s="63"/>
      <c r="AU11" s="64"/>
      <c r="AV11" s="64"/>
      <c r="AW11" s="64"/>
      <c r="AX11" s="62"/>
      <c r="AY11" s="63"/>
      <c r="AZ11" s="64"/>
      <c r="BA11" s="64"/>
      <c r="BB11" s="64"/>
      <c r="BC11" s="62"/>
      <c r="BD11" s="63"/>
      <c r="BE11" s="64"/>
      <c r="BF11" s="64"/>
      <c r="BG11" s="64"/>
      <c r="BH11" s="62"/>
      <c r="BI11" s="63"/>
      <c r="BJ11" s="64"/>
      <c r="BK11" s="64"/>
      <c r="BL11" s="64"/>
      <c r="BM11" s="62">
        <f>+F11+K11+T11+Y11+AD11+AI11+AN11+AS11+AX11+BC11+BH11</f>
        <v>0</v>
      </c>
      <c r="BN11" s="63"/>
      <c r="BO11" s="64"/>
      <c r="BP11" s="6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</row>
    <row r="12" spans="1:233" s="45" customFormat="1" ht="24" hidden="1">
      <c r="A12" s="46"/>
      <c r="B12" s="66" t="s">
        <v>64</v>
      </c>
      <c r="C12" s="48"/>
      <c r="D12" s="49"/>
      <c r="E12" s="67"/>
      <c r="F12" s="68"/>
      <c r="G12" s="52"/>
      <c r="H12" s="53"/>
      <c r="I12" s="53"/>
      <c r="J12" s="53"/>
      <c r="K12" s="68"/>
      <c r="L12" s="52"/>
      <c r="M12" s="52"/>
      <c r="N12" s="52"/>
      <c r="O12" s="52"/>
      <c r="P12" s="52"/>
      <c r="Q12" s="53"/>
      <c r="R12" s="53"/>
      <c r="S12" s="53"/>
      <c r="T12" s="68"/>
      <c r="U12" s="55"/>
      <c r="V12" s="53"/>
      <c r="W12" s="53"/>
      <c r="X12" s="53"/>
      <c r="Y12" s="68"/>
      <c r="Z12" s="52"/>
      <c r="AA12" s="53"/>
      <c r="AB12" s="53"/>
      <c r="AC12" s="53"/>
      <c r="AD12" s="68"/>
      <c r="AE12" s="52"/>
      <c r="AF12" s="53"/>
      <c r="AG12" s="53"/>
      <c r="AH12" s="53"/>
      <c r="AI12" s="68"/>
      <c r="AJ12" s="52"/>
      <c r="AK12" s="53"/>
      <c r="AL12" s="53"/>
      <c r="AM12" s="53"/>
      <c r="AN12" s="68"/>
      <c r="AO12" s="52"/>
      <c r="AP12" s="53"/>
      <c r="AQ12" s="53"/>
      <c r="AR12" s="53"/>
      <c r="AS12" s="68"/>
      <c r="AT12" s="52"/>
      <c r="AU12" s="53"/>
      <c r="AV12" s="53"/>
      <c r="AW12" s="53"/>
      <c r="AX12" s="68"/>
      <c r="AY12" s="52"/>
      <c r="AZ12" s="53"/>
      <c r="BA12" s="53"/>
      <c r="BB12" s="53"/>
      <c r="BC12" s="68"/>
      <c r="BD12" s="52"/>
      <c r="BE12" s="53"/>
      <c r="BF12" s="53"/>
      <c r="BG12" s="53"/>
      <c r="BH12" s="68"/>
      <c r="BI12" s="52"/>
      <c r="BJ12" s="53"/>
      <c r="BK12" s="53"/>
      <c r="BL12" s="53"/>
      <c r="BM12" s="68">
        <f>+BM11*0.2</f>
        <v>0</v>
      </c>
      <c r="BN12" s="52"/>
      <c r="BO12" s="53"/>
      <c r="BP12" s="53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</row>
    <row r="13" spans="1:233" s="45" customFormat="1" ht="179.25" customHeight="1">
      <c r="A13" s="46"/>
      <c r="B13" s="59" t="s">
        <v>65</v>
      </c>
      <c r="C13" s="48"/>
      <c r="D13" s="60" t="s">
        <v>63</v>
      </c>
      <c r="E13" s="61"/>
      <c r="F13" s="62"/>
      <c r="G13" s="63"/>
      <c r="H13" s="64"/>
      <c r="I13" s="64"/>
      <c r="J13" s="64"/>
      <c r="K13" s="62"/>
      <c r="L13" s="63"/>
      <c r="M13" s="63"/>
      <c r="N13" s="63"/>
      <c r="O13" s="63"/>
      <c r="P13" s="63"/>
      <c r="Q13" s="64"/>
      <c r="R13" s="64"/>
      <c r="S13" s="64"/>
      <c r="T13" s="62"/>
      <c r="U13" s="65"/>
      <c r="V13" s="64"/>
      <c r="W13" s="64"/>
      <c r="X13" s="64"/>
      <c r="Y13" s="62"/>
      <c r="Z13" s="63"/>
      <c r="AA13" s="64"/>
      <c r="AB13" s="64"/>
      <c r="AC13" s="64"/>
      <c r="AD13" s="62"/>
      <c r="AE13" s="63"/>
      <c r="AF13" s="64"/>
      <c r="AG13" s="64"/>
      <c r="AH13" s="64"/>
      <c r="AI13" s="62"/>
      <c r="AJ13" s="63"/>
      <c r="AK13" s="64"/>
      <c r="AL13" s="64"/>
      <c r="AM13" s="64"/>
      <c r="AN13" s="62"/>
      <c r="AO13" s="63"/>
      <c r="AP13" s="64"/>
      <c r="AQ13" s="64"/>
      <c r="AR13" s="64"/>
      <c r="AS13" s="62"/>
      <c r="AT13" s="63"/>
      <c r="AU13" s="64"/>
      <c r="AV13" s="64"/>
      <c r="AW13" s="64"/>
      <c r="AX13" s="62"/>
      <c r="AY13" s="63"/>
      <c r="AZ13" s="64"/>
      <c r="BA13" s="64"/>
      <c r="BB13" s="64"/>
      <c r="BC13" s="62"/>
      <c r="BD13" s="63"/>
      <c r="BE13" s="64"/>
      <c r="BF13" s="64"/>
      <c r="BG13" s="64"/>
      <c r="BH13" s="62"/>
      <c r="BI13" s="63"/>
      <c r="BJ13" s="64"/>
      <c r="BK13" s="64"/>
      <c r="BL13" s="64"/>
      <c r="BM13" s="62">
        <f>+F13+K13+T13+Y13+AD13+AI13+AN13+AS13+AX13+BC13+BH13</f>
        <v>0</v>
      </c>
      <c r="BN13" s="63"/>
      <c r="BO13" s="64"/>
      <c r="BP13" s="6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</row>
    <row r="14" spans="1:233" s="45" customFormat="1" ht="24" hidden="1">
      <c r="A14" s="46"/>
      <c r="B14" s="66" t="s">
        <v>64</v>
      </c>
      <c r="C14" s="48"/>
      <c r="D14" s="49"/>
      <c r="E14" s="67"/>
      <c r="F14" s="68"/>
      <c r="G14" s="52"/>
      <c r="H14" s="53"/>
      <c r="I14" s="53"/>
      <c r="J14" s="53"/>
      <c r="K14" s="68"/>
      <c r="L14" s="52"/>
      <c r="M14" s="52"/>
      <c r="N14" s="52"/>
      <c r="O14" s="52"/>
      <c r="P14" s="52"/>
      <c r="Q14" s="53"/>
      <c r="R14" s="53"/>
      <c r="S14" s="53"/>
      <c r="T14" s="68"/>
      <c r="U14" s="55"/>
      <c r="V14" s="53"/>
      <c r="W14" s="53"/>
      <c r="X14" s="53"/>
      <c r="Y14" s="68"/>
      <c r="Z14" s="52"/>
      <c r="AA14" s="53"/>
      <c r="AB14" s="53"/>
      <c r="AC14" s="53"/>
      <c r="AD14" s="68"/>
      <c r="AE14" s="52"/>
      <c r="AF14" s="53"/>
      <c r="AG14" s="53"/>
      <c r="AH14" s="53"/>
      <c r="AI14" s="68"/>
      <c r="AJ14" s="52"/>
      <c r="AK14" s="53"/>
      <c r="AL14" s="53"/>
      <c r="AM14" s="53"/>
      <c r="AN14" s="68"/>
      <c r="AO14" s="52"/>
      <c r="AP14" s="53"/>
      <c r="AQ14" s="53"/>
      <c r="AR14" s="53"/>
      <c r="AS14" s="68"/>
      <c r="AT14" s="52"/>
      <c r="AU14" s="53"/>
      <c r="AV14" s="53"/>
      <c r="AW14" s="53"/>
      <c r="AX14" s="68"/>
      <c r="AY14" s="52"/>
      <c r="AZ14" s="53"/>
      <c r="BA14" s="53"/>
      <c r="BB14" s="53"/>
      <c r="BC14" s="68"/>
      <c r="BD14" s="52"/>
      <c r="BE14" s="53"/>
      <c r="BF14" s="53"/>
      <c r="BG14" s="53"/>
      <c r="BH14" s="68"/>
      <c r="BI14" s="52"/>
      <c r="BJ14" s="53"/>
      <c r="BK14" s="53"/>
      <c r="BL14" s="53"/>
      <c r="BM14" s="68">
        <f>+BM13*0.4</f>
        <v>0</v>
      </c>
      <c r="BN14" s="52"/>
      <c r="BO14" s="53"/>
      <c r="BP14" s="53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</row>
    <row r="15" spans="1:233" s="45" customFormat="1" ht="24">
      <c r="A15" s="46"/>
      <c r="B15" s="59" t="s">
        <v>66</v>
      </c>
      <c r="C15" s="48"/>
      <c r="D15" s="60" t="s">
        <v>63</v>
      </c>
      <c r="E15" s="61"/>
      <c r="F15" s="62"/>
      <c r="G15" s="63"/>
      <c r="H15" s="64"/>
      <c r="I15" s="64"/>
      <c r="J15" s="64"/>
      <c r="K15" s="62"/>
      <c r="L15" s="63"/>
      <c r="M15" s="63"/>
      <c r="N15" s="63"/>
      <c r="O15" s="63"/>
      <c r="P15" s="63"/>
      <c r="Q15" s="64"/>
      <c r="R15" s="64"/>
      <c r="S15" s="64"/>
      <c r="T15" s="62"/>
      <c r="U15" s="65"/>
      <c r="V15" s="64"/>
      <c r="W15" s="64"/>
      <c r="X15" s="64"/>
      <c r="Y15" s="62"/>
      <c r="Z15" s="63"/>
      <c r="AA15" s="64"/>
      <c r="AB15" s="64"/>
      <c r="AC15" s="64"/>
      <c r="AD15" s="62"/>
      <c r="AE15" s="63"/>
      <c r="AF15" s="64"/>
      <c r="AG15" s="64"/>
      <c r="AH15" s="64"/>
      <c r="AI15" s="62"/>
      <c r="AJ15" s="63"/>
      <c r="AK15" s="64"/>
      <c r="AL15" s="64"/>
      <c r="AM15" s="64"/>
      <c r="AN15" s="62"/>
      <c r="AO15" s="63"/>
      <c r="AP15" s="64"/>
      <c r="AQ15" s="64"/>
      <c r="AR15" s="64"/>
      <c r="AS15" s="62"/>
      <c r="AT15" s="63"/>
      <c r="AU15" s="64"/>
      <c r="AV15" s="64"/>
      <c r="AW15" s="64"/>
      <c r="AX15" s="62"/>
      <c r="AY15" s="63"/>
      <c r="AZ15" s="64"/>
      <c r="BA15" s="64"/>
      <c r="BB15" s="64"/>
      <c r="BC15" s="62"/>
      <c r="BD15" s="63"/>
      <c r="BE15" s="64"/>
      <c r="BF15" s="64"/>
      <c r="BG15" s="64"/>
      <c r="BH15" s="62"/>
      <c r="BI15" s="63"/>
      <c r="BJ15" s="64"/>
      <c r="BK15" s="64"/>
      <c r="BL15" s="64"/>
      <c r="BM15" s="62">
        <f>+F15+K15+T15+Y15+AD15+AI15+AN15+AS15+AX15+BC15+BH15</f>
        <v>0</v>
      </c>
      <c r="BN15" s="63"/>
      <c r="BO15" s="64"/>
      <c r="BP15" s="6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</row>
    <row r="16" spans="1:233" s="45" customFormat="1" ht="24" hidden="1">
      <c r="A16" s="46"/>
      <c r="B16" s="66" t="s">
        <v>64</v>
      </c>
      <c r="C16" s="48"/>
      <c r="D16" s="49"/>
      <c r="E16" s="67"/>
      <c r="F16" s="68"/>
      <c r="G16" s="52"/>
      <c r="H16" s="53"/>
      <c r="I16" s="53"/>
      <c r="J16" s="53"/>
      <c r="K16" s="68"/>
      <c r="L16" s="52"/>
      <c r="M16" s="52"/>
      <c r="N16" s="52"/>
      <c r="O16" s="52"/>
      <c r="P16" s="52"/>
      <c r="Q16" s="53"/>
      <c r="R16" s="53"/>
      <c r="S16" s="53"/>
      <c r="T16" s="68"/>
      <c r="U16" s="55"/>
      <c r="V16" s="53"/>
      <c r="W16" s="53"/>
      <c r="X16" s="53"/>
      <c r="Y16" s="68"/>
      <c r="Z16" s="52"/>
      <c r="AA16" s="53"/>
      <c r="AB16" s="53"/>
      <c r="AC16" s="53"/>
      <c r="AD16" s="68"/>
      <c r="AE16" s="52"/>
      <c r="AF16" s="53"/>
      <c r="AG16" s="53"/>
      <c r="AH16" s="53"/>
      <c r="AI16" s="68"/>
      <c r="AJ16" s="52"/>
      <c r="AK16" s="53"/>
      <c r="AL16" s="53"/>
      <c r="AM16" s="53"/>
      <c r="AN16" s="68"/>
      <c r="AO16" s="52"/>
      <c r="AP16" s="53"/>
      <c r="AQ16" s="53"/>
      <c r="AR16" s="53"/>
      <c r="AS16" s="68"/>
      <c r="AT16" s="52"/>
      <c r="AU16" s="53"/>
      <c r="AV16" s="53"/>
      <c r="AW16" s="53"/>
      <c r="AX16" s="68"/>
      <c r="AY16" s="52"/>
      <c r="AZ16" s="53"/>
      <c r="BA16" s="53"/>
      <c r="BB16" s="53"/>
      <c r="BC16" s="68"/>
      <c r="BD16" s="52"/>
      <c r="BE16" s="53"/>
      <c r="BF16" s="53"/>
      <c r="BG16" s="53"/>
      <c r="BH16" s="68"/>
      <c r="BI16" s="52"/>
      <c r="BJ16" s="53"/>
      <c r="BK16" s="53"/>
      <c r="BL16" s="53"/>
      <c r="BM16" s="68">
        <f>+BM15*0.4</f>
        <v>0</v>
      </c>
      <c r="BN16" s="52"/>
      <c r="BO16" s="53"/>
      <c r="BP16" s="53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</row>
    <row r="17" spans="1:233" s="45" customFormat="1" ht="49.5" customHeight="1">
      <c r="A17" s="46"/>
      <c r="B17" s="59" t="s">
        <v>67</v>
      </c>
      <c r="C17" s="48"/>
      <c r="D17" s="60" t="s">
        <v>63</v>
      </c>
      <c r="E17" s="61"/>
      <c r="F17" s="62"/>
      <c r="G17" s="63"/>
      <c r="H17" s="64"/>
      <c r="I17" s="64"/>
      <c r="J17" s="64"/>
      <c r="K17" s="62"/>
      <c r="L17" s="63"/>
      <c r="M17" s="63"/>
      <c r="N17" s="63"/>
      <c r="O17" s="63"/>
      <c r="P17" s="63"/>
      <c r="Q17" s="64"/>
      <c r="R17" s="64"/>
      <c r="S17" s="64"/>
      <c r="T17" s="62"/>
      <c r="U17" s="65"/>
      <c r="V17" s="64"/>
      <c r="W17" s="64"/>
      <c r="X17" s="64"/>
      <c r="Y17" s="62"/>
      <c r="Z17" s="63"/>
      <c r="AA17" s="64"/>
      <c r="AB17" s="64"/>
      <c r="AC17" s="64"/>
      <c r="AD17" s="62"/>
      <c r="AE17" s="63"/>
      <c r="AF17" s="64"/>
      <c r="AG17" s="64"/>
      <c r="AH17" s="64"/>
      <c r="AI17" s="62"/>
      <c r="AJ17" s="63"/>
      <c r="AK17" s="64"/>
      <c r="AL17" s="64"/>
      <c r="AM17" s="64"/>
      <c r="AN17" s="62"/>
      <c r="AO17" s="63"/>
      <c r="AP17" s="64"/>
      <c r="AQ17" s="64"/>
      <c r="AR17" s="64"/>
      <c r="AS17" s="62"/>
      <c r="AT17" s="63"/>
      <c r="AU17" s="64"/>
      <c r="AV17" s="64"/>
      <c r="AW17" s="64"/>
      <c r="AX17" s="62"/>
      <c r="AY17" s="63"/>
      <c r="AZ17" s="64"/>
      <c r="BA17" s="64"/>
      <c r="BB17" s="64"/>
      <c r="BC17" s="62"/>
      <c r="BD17" s="63"/>
      <c r="BE17" s="64"/>
      <c r="BF17" s="64"/>
      <c r="BG17" s="64"/>
      <c r="BH17" s="62"/>
      <c r="BI17" s="63"/>
      <c r="BJ17" s="64"/>
      <c r="BK17" s="64"/>
      <c r="BL17" s="64"/>
      <c r="BM17" s="62">
        <f>+F17+K17+T17+Y17+AD17+AI17+AN17+AS17+AX17+BC17+BH17</f>
        <v>0</v>
      </c>
      <c r="BN17" s="63"/>
      <c r="BO17" s="64"/>
      <c r="BP17" s="6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</row>
    <row r="18" spans="1:233" s="45" customFormat="1" ht="24" hidden="1">
      <c r="A18" s="46"/>
      <c r="B18" s="66" t="s">
        <v>64</v>
      </c>
      <c r="C18" s="48"/>
      <c r="D18" s="49"/>
      <c r="E18" s="67"/>
      <c r="F18" s="68"/>
      <c r="G18" s="52"/>
      <c r="H18" s="53"/>
      <c r="I18" s="53"/>
      <c r="J18" s="53"/>
      <c r="K18" s="68"/>
      <c r="L18" s="52"/>
      <c r="M18" s="52"/>
      <c r="N18" s="52"/>
      <c r="O18" s="52"/>
      <c r="P18" s="52"/>
      <c r="Q18" s="53"/>
      <c r="R18" s="53"/>
      <c r="S18" s="53"/>
      <c r="T18" s="68"/>
      <c r="U18" s="55"/>
      <c r="V18" s="53"/>
      <c r="W18" s="53"/>
      <c r="X18" s="53"/>
      <c r="Y18" s="68"/>
      <c r="Z18" s="52"/>
      <c r="AA18" s="53"/>
      <c r="AB18" s="53"/>
      <c r="AC18" s="53"/>
      <c r="AD18" s="68"/>
      <c r="AE18" s="52"/>
      <c r="AF18" s="53"/>
      <c r="AG18" s="53"/>
      <c r="AH18" s="53"/>
      <c r="AI18" s="68"/>
      <c r="AJ18" s="52"/>
      <c r="AK18" s="53"/>
      <c r="AL18" s="53"/>
      <c r="AM18" s="53"/>
      <c r="AN18" s="68"/>
      <c r="AO18" s="52"/>
      <c r="AP18" s="53"/>
      <c r="AQ18" s="53"/>
      <c r="AR18" s="53"/>
      <c r="AS18" s="68"/>
      <c r="AT18" s="52"/>
      <c r="AU18" s="53"/>
      <c r="AV18" s="53"/>
      <c r="AW18" s="53"/>
      <c r="AX18" s="68"/>
      <c r="AY18" s="52"/>
      <c r="AZ18" s="53"/>
      <c r="BA18" s="53"/>
      <c r="BB18" s="53"/>
      <c r="BC18" s="68"/>
      <c r="BD18" s="52"/>
      <c r="BE18" s="53"/>
      <c r="BF18" s="53"/>
      <c r="BG18" s="53"/>
      <c r="BH18" s="68"/>
      <c r="BI18" s="52"/>
      <c r="BJ18" s="53"/>
      <c r="BK18" s="53"/>
      <c r="BL18" s="53"/>
      <c r="BM18" s="68">
        <f>+BM17*0.6</f>
        <v>0</v>
      </c>
      <c r="BN18" s="52"/>
      <c r="BO18" s="53"/>
      <c r="BP18" s="53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</row>
    <row r="19" spans="1:233" s="45" customFormat="1" ht="195.75">
      <c r="A19" s="46"/>
      <c r="B19" s="59" t="s">
        <v>68</v>
      </c>
      <c r="C19" s="48"/>
      <c r="D19" s="60" t="s">
        <v>63</v>
      </c>
      <c r="E19" s="61"/>
      <c r="F19" s="62"/>
      <c r="G19" s="63"/>
      <c r="H19" s="64"/>
      <c r="I19" s="64"/>
      <c r="J19" s="64"/>
      <c r="K19" s="62"/>
      <c r="L19" s="63"/>
      <c r="M19" s="63"/>
      <c r="N19" s="63"/>
      <c r="O19" s="63"/>
      <c r="P19" s="63"/>
      <c r="Q19" s="64"/>
      <c r="R19" s="64"/>
      <c r="S19" s="64"/>
      <c r="T19" s="62"/>
      <c r="U19" s="65"/>
      <c r="V19" s="64"/>
      <c r="W19" s="64"/>
      <c r="X19" s="64"/>
      <c r="Y19" s="62"/>
      <c r="Z19" s="63"/>
      <c r="AA19" s="64"/>
      <c r="AB19" s="64"/>
      <c r="AC19" s="64"/>
      <c r="AD19" s="62"/>
      <c r="AE19" s="63"/>
      <c r="AF19" s="64"/>
      <c r="AG19" s="64"/>
      <c r="AH19" s="64"/>
      <c r="AI19" s="62"/>
      <c r="AJ19" s="63"/>
      <c r="AK19" s="64"/>
      <c r="AL19" s="64"/>
      <c r="AM19" s="64"/>
      <c r="AN19" s="62"/>
      <c r="AO19" s="63"/>
      <c r="AP19" s="64"/>
      <c r="AQ19" s="64"/>
      <c r="AR19" s="64"/>
      <c r="AS19" s="62"/>
      <c r="AT19" s="63"/>
      <c r="AU19" s="64"/>
      <c r="AV19" s="64"/>
      <c r="AW19" s="64"/>
      <c r="AX19" s="62"/>
      <c r="AY19" s="63"/>
      <c r="AZ19" s="64"/>
      <c r="BA19" s="64"/>
      <c r="BB19" s="64"/>
      <c r="BC19" s="62"/>
      <c r="BD19" s="63"/>
      <c r="BE19" s="64"/>
      <c r="BF19" s="64"/>
      <c r="BG19" s="64"/>
      <c r="BH19" s="62"/>
      <c r="BI19" s="63"/>
      <c r="BJ19" s="64"/>
      <c r="BK19" s="64"/>
      <c r="BL19" s="64"/>
      <c r="BM19" s="62">
        <f>+F19+K19+T19+Y19+AD19+AI19+AN19+AS19+AX19+BC19+BH19</f>
        <v>0</v>
      </c>
      <c r="BN19" s="63"/>
      <c r="BO19" s="64"/>
      <c r="BP19" s="6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</row>
    <row r="20" spans="1:233" s="45" customFormat="1" ht="24" hidden="1">
      <c r="A20" s="46"/>
      <c r="B20" s="66" t="s">
        <v>64</v>
      </c>
      <c r="C20" s="48"/>
      <c r="D20" s="49"/>
      <c r="E20" s="67"/>
      <c r="F20" s="68"/>
      <c r="G20" s="52"/>
      <c r="H20" s="53"/>
      <c r="I20" s="53"/>
      <c r="J20" s="53"/>
      <c r="K20" s="68"/>
      <c r="L20" s="52"/>
      <c r="M20" s="52"/>
      <c r="N20" s="52"/>
      <c r="O20" s="52"/>
      <c r="P20" s="52"/>
      <c r="Q20" s="53"/>
      <c r="R20" s="53"/>
      <c r="S20" s="53"/>
      <c r="T20" s="68"/>
      <c r="U20" s="55"/>
      <c r="V20" s="53"/>
      <c r="W20" s="53"/>
      <c r="X20" s="53"/>
      <c r="Y20" s="68"/>
      <c r="Z20" s="52"/>
      <c r="AA20" s="53"/>
      <c r="AB20" s="53"/>
      <c r="AC20" s="53"/>
      <c r="AD20" s="68"/>
      <c r="AE20" s="52"/>
      <c r="AF20" s="53"/>
      <c r="AG20" s="53"/>
      <c r="AH20" s="53"/>
      <c r="AI20" s="68"/>
      <c r="AJ20" s="52"/>
      <c r="AK20" s="53"/>
      <c r="AL20" s="53"/>
      <c r="AM20" s="53"/>
      <c r="AN20" s="68"/>
      <c r="AO20" s="52"/>
      <c r="AP20" s="53"/>
      <c r="AQ20" s="53"/>
      <c r="AR20" s="53"/>
      <c r="AS20" s="68"/>
      <c r="AT20" s="52"/>
      <c r="AU20" s="53"/>
      <c r="AV20" s="53"/>
      <c r="AW20" s="53"/>
      <c r="AX20" s="68"/>
      <c r="AY20" s="52"/>
      <c r="AZ20" s="53"/>
      <c r="BA20" s="53"/>
      <c r="BB20" s="53"/>
      <c r="BC20" s="68"/>
      <c r="BD20" s="52"/>
      <c r="BE20" s="53"/>
      <c r="BF20" s="53"/>
      <c r="BG20" s="53"/>
      <c r="BH20" s="68"/>
      <c r="BI20" s="52"/>
      <c r="BJ20" s="53"/>
      <c r="BK20" s="53"/>
      <c r="BL20" s="53"/>
      <c r="BM20" s="68">
        <f>+BM19*0.8</f>
        <v>0</v>
      </c>
      <c r="BN20" s="52"/>
      <c r="BO20" s="53"/>
      <c r="BP20" s="53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</row>
    <row r="21" spans="1:233" s="45" customFormat="1" ht="130.5">
      <c r="A21" s="46"/>
      <c r="B21" s="59" t="s">
        <v>69</v>
      </c>
      <c r="C21" s="48"/>
      <c r="D21" s="60" t="s">
        <v>63</v>
      </c>
      <c r="E21" s="61"/>
      <c r="F21" s="62"/>
      <c r="G21" s="63"/>
      <c r="H21" s="64"/>
      <c r="I21" s="64"/>
      <c r="J21" s="64"/>
      <c r="K21" s="62"/>
      <c r="L21" s="63"/>
      <c r="M21" s="63"/>
      <c r="N21" s="63"/>
      <c r="O21" s="63"/>
      <c r="P21" s="63"/>
      <c r="Q21" s="64"/>
      <c r="R21" s="64"/>
      <c r="S21" s="64"/>
      <c r="T21" s="62"/>
      <c r="U21" s="65"/>
      <c r="V21" s="64"/>
      <c r="W21" s="64"/>
      <c r="X21" s="64"/>
      <c r="Y21" s="62"/>
      <c r="Z21" s="63"/>
      <c r="AA21" s="64"/>
      <c r="AB21" s="64"/>
      <c r="AC21" s="64"/>
      <c r="AD21" s="62"/>
      <c r="AE21" s="63"/>
      <c r="AF21" s="64"/>
      <c r="AG21" s="64"/>
      <c r="AH21" s="64"/>
      <c r="AI21" s="62"/>
      <c r="AJ21" s="63"/>
      <c r="AK21" s="64"/>
      <c r="AL21" s="64"/>
      <c r="AM21" s="64"/>
      <c r="AN21" s="62"/>
      <c r="AO21" s="63"/>
      <c r="AP21" s="64"/>
      <c r="AQ21" s="64"/>
      <c r="AR21" s="64"/>
      <c r="AS21" s="62"/>
      <c r="AT21" s="63"/>
      <c r="AU21" s="64"/>
      <c r="AV21" s="64"/>
      <c r="AW21" s="64"/>
      <c r="AX21" s="62"/>
      <c r="AY21" s="63"/>
      <c r="AZ21" s="64"/>
      <c r="BA21" s="64"/>
      <c r="BB21" s="64"/>
      <c r="BC21" s="62"/>
      <c r="BD21" s="63"/>
      <c r="BE21" s="64"/>
      <c r="BF21" s="64"/>
      <c r="BG21" s="64"/>
      <c r="BH21" s="62"/>
      <c r="BI21" s="63"/>
      <c r="BJ21" s="64"/>
      <c r="BK21" s="64"/>
      <c r="BL21" s="64"/>
      <c r="BM21" s="62">
        <f>+F21+K21+T21+Y21+AD21+AI21+AN21+AS21+AX21+BC21+BH21</f>
        <v>0</v>
      </c>
      <c r="BN21" s="63"/>
      <c r="BO21" s="64"/>
      <c r="BP21" s="6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</row>
    <row r="22" spans="1:233" s="45" customFormat="1" ht="24" hidden="1">
      <c r="A22" s="46"/>
      <c r="B22" s="66" t="s">
        <v>64</v>
      </c>
      <c r="C22" s="48"/>
      <c r="D22" s="49"/>
      <c r="E22" s="67"/>
      <c r="F22" s="68"/>
      <c r="G22" s="52"/>
      <c r="H22" s="53"/>
      <c r="I22" s="53"/>
      <c r="J22" s="53"/>
      <c r="K22" s="68"/>
      <c r="L22" s="52"/>
      <c r="M22" s="52"/>
      <c r="N22" s="52"/>
      <c r="O22" s="52"/>
      <c r="P22" s="52"/>
      <c r="Q22" s="53"/>
      <c r="R22" s="53"/>
      <c r="S22" s="53"/>
      <c r="T22" s="68"/>
      <c r="U22" s="55"/>
      <c r="V22" s="53"/>
      <c r="W22" s="53"/>
      <c r="X22" s="53"/>
      <c r="Y22" s="68"/>
      <c r="Z22" s="52"/>
      <c r="AA22" s="53"/>
      <c r="AB22" s="53"/>
      <c r="AC22" s="53"/>
      <c r="AD22" s="68"/>
      <c r="AE22" s="52"/>
      <c r="AF22" s="53"/>
      <c r="AG22" s="53"/>
      <c r="AH22" s="53"/>
      <c r="AI22" s="68"/>
      <c r="AJ22" s="52"/>
      <c r="AK22" s="53"/>
      <c r="AL22" s="53"/>
      <c r="AM22" s="53"/>
      <c r="AN22" s="68"/>
      <c r="AO22" s="52"/>
      <c r="AP22" s="53"/>
      <c r="AQ22" s="53"/>
      <c r="AR22" s="53"/>
      <c r="AS22" s="68"/>
      <c r="AT22" s="52"/>
      <c r="AU22" s="53"/>
      <c r="AV22" s="53"/>
      <c r="AW22" s="53"/>
      <c r="AX22" s="68"/>
      <c r="AY22" s="52"/>
      <c r="AZ22" s="53"/>
      <c r="BA22" s="53"/>
      <c r="BB22" s="53"/>
      <c r="BC22" s="68"/>
      <c r="BD22" s="52"/>
      <c r="BE22" s="53"/>
      <c r="BF22" s="53"/>
      <c r="BG22" s="53"/>
      <c r="BH22" s="68"/>
      <c r="BI22" s="52"/>
      <c r="BJ22" s="53"/>
      <c r="BK22" s="53"/>
      <c r="BL22" s="53"/>
      <c r="BM22" s="68">
        <f>+BM21*1</f>
        <v>0</v>
      </c>
      <c r="BN22" s="52"/>
      <c r="BO22" s="53"/>
      <c r="BP22" s="53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</row>
    <row r="23" spans="1:233" s="45" customFormat="1" ht="24">
      <c r="A23" s="46"/>
      <c r="B23" s="59" t="s">
        <v>70</v>
      </c>
      <c r="C23" s="48"/>
      <c r="D23" s="60" t="s">
        <v>63</v>
      </c>
      <c r="E23" s="61"/>
      <c r="F23" s="62"/>
      <c r="G23" s="63"/>
      <c r="H23" s="64"/>
      <c r="I23" s="64"/>
      <c r="J23" s="64"/>
      <c r="K23" s="62"/>
      <c r="L23" s="63"/>
      <c r="M23" s="63"/>
      <c r="N23" s="63"/>
      <c r="O23" s="63"/>
      <c r="P23" s="63"/>
      <c r="Q23" s="64"/>
      <c r="R23" s="64"/>
      <c r="S23" s="64"/>
      <c r="T23" s="62"/>
      <c r="U23" s="65"/>
      <c r="V23" s="64"/>
      <c r="W23" s="64"/>
      <c r="X23" s="64"/>
      <c r="Y23" s="62"/>
      <c r="Z23" s="63"/>
      <c r="AA23" s="64"/>
      <c r="AB23" s="64"/>
      <c r="AC23" s="64"/>
      <c r="AD23" s="62"/>
      <c r="AE23" s="63"/>
      <c r="AF23" s="64"/>
      <c r="AG23" s="64"/>
      <c r="AH23" s="64"/>
      <c r="AI23" s="62"/>
      <c r="AJ23" s="63"/>
      <c r="AK23" s="64"/>
      <c r="AL23" s="64"/>
      <c r="AM23" s="64"/>
      <c r="AN23" s="62"/>
      <c r="AO23" s="63"/>
      <c r="AP23" s="64"/>
      <c r="AQ23" s="64"/>
      <c r="AR23" s="64"/>
      <c r="AS23" s="62"/>
      <c r="AT23" s="63"/>
      <c r="AU23" s="64"/>
      <c r="AV23" s="64"/>
      <c r="AW23" s="64"/>
      <c r="AX23" s="62"/>
      <c r="AY23" s="63"/>
      <c r="AZ23" s="64"/>
      <c r="BA23" s="64"/>
      <c r="BB23" s="64"/>
      <c r="BC23" s="62"/>
      <c r="BD23" s="63"/>
      <c r="BE23" s="64"/>
      <c r="BF23" s="64"/>
      <c r="BG23" s="64"/>
      <c r="BH23" s="62"/>
      <c r="BI23" s="63"/>
      <c r="BJ23" s="64"/>
      <c r="BK23" s="64"/>
      <c r="BL23" s="64"/>
      <c r="BM23" s="62">
        <f>+F23+K23+T23+Y23+AD23+AI23+AN23+AS23+AX23+BC23+BH23</f>
        <v>0</v>
      </c>
      <c r="BN23" s="63"/>
      <c r="BO23" s="64"/>
      <c r="BP23" s="6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</row>
    <row r="24" spans="1:233" s="45" customFormat="1" ht="24" hidden="1">
      <c r="A24" s="46"/>
      <c r="B24" s="66" t="s">
        <v>64</v>
      </c>
      <c r="C24" s="48"/>
      <c r="D24" s="49"/>
      <c r="E24" s="67"/>
      <c r="F24" s="68"/>
      <c r="G24" s="52"/>
      <c r="H24" s="53"/>
      <c r="I24" s="53"/>
      <c r="J24" s="53"/>
      <c r="K24" s="68"/>
      <c r="L24" s="52"/>
      <c r="M24" s="52"/>
      <c r="N24" s="52"/>
      <c r="O24" s="52"/>
      <c r="P24" s="52"/>
      <c r="Q24" s="53"/>
      <c r="R24" s="53"/>
      <c r="S24" s="53"/>
      <c r="T24" s="68"/>
      <c r="U24" s="55"/>
      <c r="V24" s="53"/>
      <c r="W24" s="53"/>
      <c r="X24" s="53"/>
      <c r="Y24" s="68"/>
      <c r="Z24" s="52"/>
      <c r="AA24" s="53"/>
      <c r="AB24" s="53"/>
      <c r="AC24" s="53"/>
      <c r="AD24" s="68"/>
      <c r="AE24" s="52"/>
      <c r="AF24" s="53"/>
      <c r="AG24" s="53"/>
      <c r="AH24" s="53"/>
      <c r="AI24" s="68"/>
      <c r="AJ24" s="52"/>
      <c r="AK24" s="53"/>
      <c r="AL24" s="53"/>
      <c r="AM24" s="53"/>
      <c r="AN24" s="68"/>
      <c r="AO24" s="52"/>
      <c r="AP24" s="53"/>
      <c r="AQ24" s="53"/>
      <c r="AR24" s="53"/>
      <c r="AS24" s="68"/>
      <c r="AT24" s="52"/>
      <c r="AU24" s="53"/>
      <c r="AV24" s="53"/>
      <c r="AW24" s="53"/>
      <c r="AX24" s="68"/>
      <c r="AY24" s="52"/>
      <c r="AZ24" s="53"/>
      <c r="BA24" s="53"/>
      <c r="BB24" s="53"/>
      <c r="BC24" s="68"/>
      <c r="BD24" s="52"/>
      <c r="BE24" s="53"/>
      <c r="BF24" s="53"/>
      <c r="BG24" s="53"/>
      <c r="BH24" s="68"/>
      <c r="BI24" s="52"/>
      <c r="BJ24" s="53"/>
      <c r="BK24" s="53"/>
      <c r="BL24" s="53"/>
      <c r="BM24" s="68">
        <f>+BM23*1</f>
        <v>0</v>
      </c>
      <c r="BN24" s="52"/>
      <c r="BO24" s="53"/>
      <c r="BP24" s="53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</row>
    <row r="25" spans="1:233" s="45" customFormat="1" ht="43.5">
      <c r="A25" s="46"/>
      <c r="B25" s="59" t="s">
        <v>71</v>
      </c>
      <c r="C25" s="48"/>
      <c r="D25" s="60" t="s">
        <v>63</v>
      </c>
      <c r="E25" s="61"/>
      <c r="F25" s="62"/>
      <c r="G25" s="63"/>
      <c r="H25" s="64"/>
      <c r="I25" s="64"/>
      <c r="J25" s="64"/>
      <c r="K25" s="62"/>
      <c r="L25" s="63"/>
      <c r="M25" s="63"/>
      <c r="N25" s="63"/>
      <c r="O25" s="63"/>
      <c r="P25" s="63"/>
      <c r="Q25" s="64"/>
      <c r="R25" s="64"/>
      <c r="S25" s="64"/>
      <c r="T25" s="62"/>
      <c r="U25" s="65"/>
      <c r="V25" s="64"/>
      <c r="W25" s="64"/>
      <c r="X25" s="64"/>
      <c r="Y25" s="62"/>
      <c r="Z25" s="63"/>
      <c r="AA25" s="64"/>
      <c r="AB25" s="64"/>
      <c r="AC25" s="64"/>
      <c r="AD25" s="62"/>
      <c r="AE25" s="63"/>
      <c r="AF25" s="64"/>
      <c r="AG25" s="64"/>
      <c r="AH25" s="64"/>
      <c r="AI25" s="62"/>
      <c r="AJ25" s="63"/>
      <c r="AK25" s="64"/>
      <c r="AL25" s="64"/>
      <c r="AM25" s="64"/>
      <c r="AN25" s="62"/>
      <c r="AO25" s="63"/>
      <c r="AP25" s="64"/>
      <c r="AQ25" s="64"/>
      <c r="AR25" s="64"/>
      <c r="AS25" s="62"/>
      <c r="AT25" s="63"/>
      <c r="AU25" s="64"/>
      <c r="AV25" s="64"/>
      <c r="AW25" s="64"/>
      <c r="AX25" s="62"/>
      <c r="AY25" s="63"/>
      <c r="AZ25" s="64"/>
      <c r="BA25" s="64"/>
      <c r="BB25" s="64"/>
      <c r="BC25" s="62"/>
      <c r="BD25" s="63"/>
      <c r="BE25" s="64"/>
      <c r="BF25" s="64"/>
      <c r="BG25" s="64"/>
      <c r="BH25" s="62"/>
      <c r="BI25" s="63"/>
      <c r="BJ25" s="64"/>
      <c r="BK25" s="64"/>
      <c r="BL25" s="64"/>
      <c r="BM25" s="62">
        <f>+F25+K25+T25+Y25+AD25+AI25+AN25+AS25+AX25+BC25+BH25</f>
        <v>0</v>
      </c>
      <c r="BN25" s="63"/>
      <c r="BO25" s="64"/>
      <c r="BP25" s="6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</row>
    <row r="26" spans="1:233" s="45" customFormat="1" ht="24" hidden="1">
      <c r="A26" s="46"/>
      <c r="B26" s="66" t="s">
        <v>64</v>
      </c>
      <c r="C26" s="48"/>
      <c r="D26" s="49"/>
      <c r="E26" s="67"/>
      <c r="F26" s="69"/>
      <c r="G26" s="70"/>
      <c r="H26" s="71"/>
      <c r="I26" s="71"/>
      <c r="J26" s="71"/>
      <c r="K26" s="69"/>
      <c r="L26" s="70"/>
      <c r="M26" s="70"/>
      <c r="N26" s="70"/>
      <c r="O26" s="70"/>
      <c r="P26" s="70"/>
      <c r="Q26" s="71"/>
      <c r="R26" s="71"/>
      <c r="S26" s="71"/>
      <c r="T26" s="69"/>
      <c r="U26" s="72"/>
      <c r="V26" s="71"/>
      <c r="W26" s="71"/>
      <c r="X26" s="71"/>
      <c r="Y26" s="69"/>
      <c r="Z26" s="70"/>
      <c r="AA26" s="71"/>
      <c r="AB26" s="71"/>
      <c r="AC26" s="71"/>
      <c r="AD26" s="69"/>
      <c r="AE26" s="70"/>
      <c r="AF26" s="71"/>
      <c r="AG26" s="71"/>
      <c r="AH26" s="71"/>
      <c r="AI26" s="69"/>
      <c r="AJ26" s="70"/>
      <c r="AK26" s="71"/>
      <c r="AL26" s="71"/>
      <c r="AM26" s="71"/>
      <c r="AN26" s="69"/>
      <c r="AO26" s="70"/>
      <c r="AP26" s="71"/>
      <c r="AQ26" s="71"/>
      <c r="AR26" s="71"/>
      <c r="AS26" s="69"/>
      <c r="AT26" s="70"/>
      <c r="AU26" s="71"/>
      <c r="AV26" s="71"/>
      <c r="AW26" s="71"/>
      <c r="AX26" s="69"/>
      <c r="AY26" s="70"/>
      <c r="AZ26" s="71"/>
      <c r="BA26" s="71"/>
      <c r="BB26" s="71"/>
      <c r="BC26" s="69"/>
      <c r="BD26" s="70"/>
      <c r="BE26" s="71"/>
      <c r="BF26" s="71"/>
      <c r="BG26" s="71"/>
      <c r="BH26" s="69"/>
      <c r="BI26" s="70"/>
      <c r="BJ26" s="71"/>
      <c r="BK26" s="71"/>
      <c r="BL26" s="71"/>
      <c r="BM26" s="69">
        <f>+BM25*1</f>
        <v>0</v>
      </c>
      <c r="BN26" s="70"/>
      <c r="BO26" s="71"/>
      <c r="BP26" s="71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</row>
    <row r="27" spans="1:233" s="45" customFormat="1" ht="43.5">
      <c r="A27" s="46"/>
      <c r="B27" s="59" t="s">
        <v>72</v>
      </c>
      <c r="C27" s="48"/>
      <c r="D27" s="60" t="s">
        <v>63</v>
      </c>
      <c r="E27" s="61"/>
      <c r="F27" s="62"/>
      <c r="G27" s="63"/>
      <c r="H27" s="64"/>
      <c r="I27" s="64"/>
      <c r="J27" s="64"/>
      <c r="K27" s="62"/>
      <c r="L27" s="63"/>
      <c r="M27" s="63"/>
      <c r="N27" s="63"/>
      <c r="O27" s="63"/>
      <c r="P27" s="63"/>
      <c r="Q27" s="64"/>
      <c r="R27" s="64"/>
      <c r="S27" s="64"/>
      <c r="T27" s="62"/>
      <c r="U27" s="65"/>
      <c r="V27" s="64"/>
      <c r="W27" s="64"/>
      <c r="X27" s="64"/>
      <c r="Y27" s="62"/>
      <c r="Z27" s="63"/>
      <c r="AA27" s="64"/>
      <c r="AB27" s="64"/>
      <c r="AC27" s="64"/>
      <c r="AD27" s="62"/>
      <c r="AE27" s="63"/>
      <c r="AF27" s="64"/>
      <c r="AG27" s="64"/>
      <c r="AH27" s="64"/>
      <c r="AI27" s="62"/>
      <c r="AJ27" s="63"/>
      <c r="AK27" s="64"/>
      <c r="AL27" s="64"/>
      <c r="AM27" s="64"/>
      <c r="AN27" s="62"/>
      <c r="AO27" s="63"/>
      <c r="AP27" s="64"/>
      <c r="AQ27" s="64"/>
      <c r="AR27" s="64"/>
      <c r="AS27" s="62"/>
      <c r="AT27" s="63"/>
      <c r="AU27" s="64"/>
      <c r="AV27" s="64"/>
      <c r="AW27" s="64"/>
      <c r="AX27" s="62"/>
      <c r="AY27" s="63"/>
      <c r="AZ27" s="64"/>
      <c r="BA27" s="64"/>
      <c r="BB27" s="64"/>
      <c r="BC27" s="62"/>
      <c r="BD27" s="63"/>
      <c r="BE27" s="64"/>
      <c r="BF27" s="64"/>
      <c r="BG27" s="64"/>
      <c r="BH27" s="62"/>
      <c r="BI27" s="63"/>
      <c r="BJ27" s="64"/>
      <c r="BK27" s="64"/>
      <c r="BL27" s="64"/>
      <c r="BM27" s="62">
        <f>+F27+K27+T27+Y27+AD27+AI27+AN27+AS27+AX27+BC27+BH27</f>
        <v>0</v>
      </c>
      <c r="BN27" s="63"/>
      <c r="BO27" s="64"/>
      <c r="BP27" s="6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</row>
    <row r="28" spans="1:233" s="45" customFormat="1" ht="24" hidden="1">
      <c r="A28" s="46"/>
      <c r="B28" s="66" t="s">
        <v>64</v>
      </c>
      <c r="C28" s="48"/>
      <c r="D28" s="49"/>
      <c r="E28" s="67"/>
      <c r="F28" s="68"/>
      <c r="G28" s="52"/>
      <c r="H28" s="53"/>
      <c r="I28" s="53"/>
      <c r="J28" s="53"/>
      <c r="K28" s="68"/>
      <c r="L28" s="52"/>
      <c r="M28" s="52"/>
      <c r="N28" s="52"/>
      <c r="O28" s="52"/>
      <c r="P28" s="52"/>
      <c r="Q28" s="53"/>
      <c r="R28" s="53"/>
      <c r="S28" s="53"/>
      <c r="T28" s="68"/>
      <c r="U28" s="55"/>
      <c r="V28" s="53"/>
      <c r="W28" s="53"/>
      <c r="X28" s="53"/>
      <c r="Y28" s="68"/>
      <c r="Z28" s="52"/>
      <c r="AA28" s="53"/>
      <c r="AB28" s="53"/>
      <c r="AC28" s="53"/>
      <c r="AD28" s="68"/>
      <c r="AE28" s="52"/>
      <c r="AF28" s="53"/>
      <c r="AG28" s="53"/>
      <c r="AH28" s="53"/>
      <c r="AI28" s="68"/>
      <c r="AJ28" s="52"/>
      <c r="AK28" s="53"/>
      <c r="AL28" s="53"/>
      <c r="AM28" s="53"/>
      <c r="AN28" s="68"/>
      <c r="AO28" s="52"/>
      <c r="AP28" s="53"/>
      <c r="AQ28" s="53"/>
      <c r="AR28" s="53"/>
      <c r="AS28" s="68"/>
      <c r="AT28" s="52"/>
      <c r="AU28" s="53"/>
      <c r="AV28" s="53"/>
      <c r="AW28" s="53"/>
      <c r="AX28" s="68"/>
      <c r="AY28" s="52"/>
      <c r="AZ28" s="53"/>
      <c r="BA28" s="53"/>
      <c r="BB28" s="53"/>
      <c r="BC28" s="68"/>
      <c r="BD28" s="52"/>
      <c r="BE28" s="53"/>
      <c r="BF28" s="53"/>
      <c r="BG28" s="53"/>
      <c r="BH28" s="68"/>
      <c r="BI28" s="52"/>
      <c r="BJ28" s="53"/>
      <c r="BK28" s="53"/>
      <c r="BL28" s="53"/>
      <c r="BM28" s="68">
        <f>+BM27*1</f>
        <v>0</v>
      </c>
      <c r="BN28" s="52"/>
      <c r="BO28" s="53"/>
      <c r="BP28" s="53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</row>
    <row r="29" spans="1:233" s="45" customFormat="1" ht="43.5">
      <c r="A29" s="46"/>
      <c r="B29" s="59" t="s">
        <v>73</v>
      </c>
      <c r="C29" s="48"/>
      <c r="D29" s="60" t="s">
        <v>63</v>
      </c>
      <c r="E29" s="61"/>
      <c r="F29" s="62"/>
      <c r="G29" s="63"/>
      <c r="H29" s="64"/>
      <c r="I29" s="64"/>
      <c r="J29" s="64"/>
      <c r="K29" s="62"/>
      <c r="L29" s="63"/>
      <c r="M29" s="63"/>
      <c r="N29" s="63"/>
      <c r="O29" s="63"/>
      <c r="P29" s="63"/>
      <c r="Q29" s="64"/>
      <c r="R29" s="64"/>
      <c r="S29" s="64"/>
      <c r="T29" s="62"/>
      <c r="U29" s="65"/>
      <c r="V29" s="64"/>
      <c r="W29" s="64"/>
      <c r="X29" s="64"/>
      <c r="Y29" s="62"/>
      <c r="Z29" s="63"/>
      <c r="AA29" s="64"/>
      <c r="AB29" s="64"/>
      <c r="AC29" s="64"/>
      <c r="AD29" s="62"/>
      <c r="AE29" s="63"/>
      <c r="AF29" s="64"/>
      <c r="AG29" s="64"/>
      <c r="AH29" s="64"/>
      <c r="AI29" s="62"/>
      <c r="AJ29" s="63"/>
      <c r="AK29" s="64"/>
      <c r="AL29" s="64"/>
      <c r="AM29" s="64"/>
      <c r="AN29" s="62"/>
      <c r="AO29" s="63"/>
      <c r="AP29" s="64"/>
      <c r="AQ29" s="64"/>
      <c r="AR29" s="64"/>
      <c r="AS29" s="62"/>
      <c r="AT29" s="63"/>
      <c r="AU29" s="64"/>
      <c r="AV29" s="64"/>
      <c r="AW29" s="64"/>
      <c r="AX29" s="62"/>
      <c r="AY29" s="63"/>
      <c r="AZ29" s="64"/>
      <c r="BA29" s="64"/>
      <c r="BB29" s="64"/>
      <c r="BC29" s="62"/>
      <c r="BD29" s="63"/>
      <c r="BE29" s="64"/>
      <c r="BF29" s="64"/>
      <c r="BG29" s="64"/>
      <c r="BH29" s="62"/>
      <c r="BI29" s="63"/>
      <c r="BJ29" s="64"/>
      <c r="BK29" s="64"/>
      <c r="BL29" s="64"/>
      <c r="BM29" s="62">
        <f>+F29+K29+T29+Y29+AD29+AI29+AN29+AS29+AX29+BC29+BH29</f>
        <v>0</v>
      </c>
      <c r="BN29" s="63"/>
      <c r="BO29" s="64"/>
      <c r="BP29" s="6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</row>
    <row r="30" spans="1:233" s="45" customFormat="1" ht="24" hidden="1">
      <c r="A30" s="46"/>
      <c r="B30" s="66" t="s">
        <v>64</v>
      </c>
      <c r="C30" s="48"/>
      <c r="D30" s="49"/>
      <c r="E30" s="67"/>
      <c r="F30" s="68"/>
      <c r="G30" s="52"/>
      <c r="H30" s="53"/>
      <c r="I30" s="53"/>
      <c r="J30" s="53"/>
      <c r="K30" s="68"/>
      <c r="L30" s="52"/>
      <c r="M30" s="52"/>
      <c r="N30" s="52"/>
      <c r="O30" s="52"/>
      <c r="P30" s="52"/>
      <c r="Q30" s="53"/>
      <c r="R30" s="53"/>
      <c r="S30" s="53"/>
      <c r="T30" s="68"/>
      <c r="U30" s="55"/>
      <c r="V30" s="53"/>
      <c r="W30" s="53"/>
      <c r="X30" s="53"/>
      <c r="Y30" s="68"/>
      <c r="Z30" s="52"/>
      <c r="AA30" s="53"/>
      <c r="AB30" s="53"/>
      <c r="AC30" s="53"/>
      <c r="AD30" s="68"/>
      <c r="AE30" s="52"/>
      <c r="AF30" s="53"/>
      <c r="AG30" s="53"/>
      <c r="AH30" s="53"/>
      <c r="AI30" s="68"/>
      <c r="AJ30" s="52"/>
      <c r="AK30" s="53"/>
      <c r="AL30" s="53"/>
      <c r="AM30" s="53"/>
      <c r="AN30" s="68"/>
      <c r="AO30" s="52"/>
      <c r="AP30" s="53"/>
      <c r="AQ30" s="53"/>
      <c r="AR30" s="53"/>
      <c r="AS30" s="68"/>
      <c r="AT30" s="52"/>
      <c r="AU30" s="53"/>
      <c r="AV30" s="53"/>
      <c r="AW30" s="53"/>
      <c r="AX30" s="68"/>
      <c r="AY30" s="52"/>
      <c r="AZ30" s="53"/>
      <c r="BA30" s="53"/>
      <c r="BB30" s="53"/>
      <c r="BC30" s="68"/>
      <c r="BD30" s="52"/>
      <c r="BE30" s="53"/>
      <c r="BF30" s="53"/>
      <c r="BG30" s="53"/>
      <c r="BH30" s="68"/>
      <c r="BI30" s="52"/>
      <c r="BJ30" s="53"/>
      <c r="BK30" s="53"/>
      <c r="BL30" s="53"/>
      <c r="BM30" s="68">
        <f>+BM29*1</f>
        <v>0</v>
      </c>
      <c r="BN30" s="52"/>
      <c r="BO30" s="53"/>
      <c r="BP30" s="53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</row>
    <row r="31" spans="1:233" s="45" customFormat="1" ht="43.5">
      <c r="A31" s="46"/>
      <c r="B31" s="59" t="s">
        <v>74</v>
      </c>
      <c r="C31" s="48"/>
      <c r="D31" s="60" t="s">
        <v>63</v>
      </c>
      <c r="E31" s="61"/>
      <c r="F31" s="62"/>
      <c r="G31" s="63"/>
      <c r="H31" s="64"/>
      <c r="I31" s="64"/>
      <c r="J31" s="64"/>
      <c r="K31" s="62"/>
      <c r="L31" s="63"/>
      <c r="M31" s="63"/>
      <c r="N31" s="63"/>
      <c r="O31" s="63"/>
      <c r="P31" s="63"/>
      <c r="Q31" s="64"/>
      <c r="R31" s="64"/>
      <c r="S31" s="64"/>
      <c r="T31" s="62"/>
      <c r="U31" s="65"/>
      <c r="V31" s="64"/>
      <c r="W31" s="64"/>
      <c r="X31" s="64"/>
      <c r="Y31" s="62"/>
      <c r="Z31" s="63"/>
      <c r="AA31" s="64"/>
      <c r="AB31" s="64"/>
      <c r="AC31" s="64"/>
      <c r="AD31" s="62"/>
      <c r="AE31" s="63"/>
      <c r="AF31" s="64"/>
      <c r="AG31" s="64"/>
      <c r="AH31" s="64"/>
      <c r="AI31" s="62"/>
      <c r="AJ31" s="63"/>
      <c r="AK31" s="64"/>
      <c r="AL31" s="64"/>
      <c r="AM31" s="64"/>
      <c r="AN31" s="62"/>
      <c r="AO31" s="63"/>
      <c r="AP31" s="64"/>
      <c r="AQ31" s="64"/>
      <c r="AR31" s="64"/>
      <c r="AS31" s="62"/>
      <c r="AT31" s="63"/>
      <c r="AU31" s="64"/>
      <c r="AV31" s="64"/>
      <c r="AW31" s="64"/>
      <c r="AX31" s="62"/>
      <c r="AY31" s="63"/>
      <c r="AZ31" s="64"/>
      <c r="BA31" s="64"/>
      <c r="BB31" s="64"/>
      <c r="BC31" s="62"/>
      <c r="BD31" s="63"/>
      <c r="BE31" s="64"/>
      <c r="BF31" s="64"/>
      <c r="BG31" s="64"/>
      <c r="BH31" s="62"/>
      <c r="BI31" s="63"/>
      <c r="BJ31" s="64"/>
      <c r="BK31" s="64"/>
      <c r="BL31" s="64"/>
      <c r="BM31" s="62">
        <f>+F31+K31+T31+Y31+AD31+AI31+AN31+AS31+AX31+BC31+BH31</f>
        <v>0</v>
      </c>
      <c r="BN31" s="63"/>
      <c r="BO31" s="64"/>
      <c r="BP31" s="6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</row>
    <row r="32" spans="1:233" s="45" customFormat="1" ht="24" hidden="1">
      <c r="A32" s="46"/>
      <c r="B32" s="66" t="s">
        <v>64</v>
      </c>
      <c r="C32" s="48"/>
      <c r="D32" s="49"/>
      <c r="E32" s="67"/>
      <c r="F32" s="68"/>
      <c r="G32" s="52"/>
      <c r="H32" s="53"/>
      <c r="I32" s="53"/>
      <c r="J32" s="53"/>
      <c r="K32" s="68"/>
      <c r="L32" s="52"/>
      <c r="M32" s="52"/>
      <c r="N32" s="52"/>
      <c r="O32" s="52"/>
      <c r="P32" s="52"/>
      <c r="Q32" s="53"/>
      <c r="R32" s="53"/>
      <c r="S32" s="53"/>
      <c r="T32" s="68"/>
      <c r="U32" s="55"/>
      <c r="V32" s="53"/>
      <c r="W32" s="53"/>
      <c r="X32" s="53"/>
      <c r="Y32" s="68"/>
      <c r="Z32" s="52"/>
      <c r="AA32" s="53"/>
      <c r="AB32" s="53"/>
      <c r="AC32" s="53"/>
      <c r="AD32" s="68"/>
      <c r="AE32" s="52"/>
      <c r="AF32" s="53"/>
      <c r="AG32" s="53"/>
      <c r="AH32" s="53"/>
      <c r="AI32" s="68"/>
      <c r="AJ32" s="52"/>
      <c r="AK32" s="53"/>
      <c r="AL32" s="53"/>
      <c r="AM32" s="53"/>
      <c r="AN32" s="68"/>
      <c r="AO32" s="52"/>
      <c r="AP32" s="53"/>
      <c r="AQ32" s="53"/>
      <c r="AR32" s="53"/>
      <c r="AS32" s="68"/>
      <c r="AT32" s="52"/>
      <c r="AU32" s="53"/>
      <c r="AV32" s="53"/>
      <c r="AW32" s="53"/>
      <c r="AX32" s="68"/>
      <c r="AY32" s="52"/>
      <c r="AZ32" s="53"/>
      <c r="BA32" s="53"/>
      <c r="BB32" s="53"/>
      <c r="BC32" s="68"/>
      <c r="BD32" s="52"/>
      <c r="BE32" s="53"/>
      <c r="BF32" s="53"/>
      <c r="BG32" s="53"/>
      <c r="BH32" s="68"/>
      <c r="BI32" s="52"/>
      <c r="BJ32" s="53"/>
      <c r="BK32" s="53"/>
      <c r="BL32" s="53"/>
      <c r="BM32" s="68">
        <f>+BM31*1</f>
        <v>0</v>
      </c>
      <c r="BN32" s="52"/>
      <c r="BO32" s="53"/>
      <c r="BP32" s="53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</row>
    <row r="33" spans="1:233" s="45" customFormat="1" ht="65.25">
      <c r="A33" s="46"/>
      <c r="B33" s="59" t="s">
        <v>75</v>
      </c>
      <c r="C33" s="48"/>
      <c r="D33" s="60" t="s">
        <v>63</v>
      </c>
      <c r="E33" s="61"/>
      <c r="F33" s="62"/>
      <c r="G33" s="63"/>
      <c r="H33" s="64"/>
      <c r="I33" s="64"/>
      <c r="J33" s="64"/>
      <c r="K33" s="62"/>
      <c r="L33" s="63"/>
      <c r="M33" s="63"/>
      <c r="N33" s="63"/>
      <c r="O33" s="63"/>
      <c r="P33" s="63"/>
      <c r="Q33" s="64"/>
      <c r="R33" s="64"/>
      <c r="S33" s="64"/>
      <c r="T33" s="62"/>
      <c r="U33" s="65"/>
      <c r="V33" s="64"/>
      <c r="W33" s="64"/>
      <c r="X33" s="64"/>
      <c r="Y33" s="62"/>
      <c r="Z33" s="63"/>
      <c r="AA33" s="64"/>
      <c r="AB33" s="64"/>
      <c r="AC33" s="64"/>
      <c r="AD33" s="62"/>
      <c r="AE33" s="63"/>
      <c r="AF33" s="64"/>
      <c r="AG33" s="64"/>
      <c r="AH33" s="64"/>
      <c r="AI33" s="62"/>
      <c r="AJ33" s="63"/>
      <c r="AK33" s="64"/>
      <c r="AL33" s="64"/>
      <c r="AM33" s="64"/>
      <c r="AN33" s="62"/>
      <c r="AO33" s="63"/>
      <c r="AP33" s="64"/>
      <c r="AQ33" s="64"/>
      <c r="AR33" s="64"/>
      <c r="AS33" s="62"/>
      <c r="AT33" s="63"/>
      <c r="AU33" s="64"/>
      <c r="AV33" s="64"/>
      <c r="AW33" s="64"/>
      <c r="AX33" s="62"/>
      <c r="AY33" s="63"/>
      <c r="AZ33" s="64"/>
      <c r="BA33" s="64"/>
      <c r="BB33" s="64"/>
      <c r="BC33" s="62"/>
      <c r="BD33" s="63"/>
      <c r="BE33" s="64"/>
      <c r="BF33" s="64"/>
      <c r="BG33" s="64"/>
      <c r="BH33" s="62"/>
      <c r="BI33" s="63"/>
      <c r="BJ33" s="64"/>
      <c r="BK33" s="64"/>
      <c r="BL33" s="64"/>
      <c r="BM33" s="62">
        <f>+F33+K33+T33+Y33+AD33+AI33+AN33+AS33+AX33+BC33+BH33</f>
        <v>0</v>
      </c>
      <c r="BN33" s="63"/>
      <c r="BO33" s="64"/>
      <c r="BP33" s="6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</row>
    <row r="34" spans="1:233" s="45" customFormat="1" ht="24" hidden="1">
      <c r="A34" s="46"/>
      <c r="B34" s="73" t="s">
        <v>64</v>
      </c>
      <c r="C34" s="48"/>
      <c r="D34" s="49"/>
      <c r="E34" s="67"/>
      <c r="F34" s="51"/>
      <c r="G34" s="52"/>
      <c r="H34" s="53"/>
      <c r="I34" s="53"/>
      <c r="J34" s="53"/>
      <c r="K34" s="51"/>
      <c r="L34" s="52"/>
      <c r="M34" s="52"/>
      <c r="N34" s="52"/>
      <c r="O34" s="52"/>
      <c r="P34" s="52"/>
      <c r="Q34" s="53"/>
      <c r="R34" s="53"/>
      <c r="S34" s="53"/>
      <c r="T34" s="51"/>
      <c r="U34" s="55"/>
      <c r="V34" s="53"/>
      <c r="W34" s="53"/>
      <c r="X34" s="53"/>
      <c r="Y34" s="51"/>
      <c r="Z34" s="52"/>
      <c r="AA34" s="53"/>
      <c r="AB34" s="53"/>
      <c r="AC34" s="53"/>
      <c r="AD34" s="51"/>
      <c r="AE34" s="52"/>
      <c r="AF34" s="53"/>
      <c r="AG34" s="53"/>
      <c r="AH34" s="53"/>
      <c r="AI34" s="51"/>
      <c r="AJ34" s="52"/>
      <c r="AK34" s="53"/>
      <c r="AL34" s="53"/>
      <c r="AM34" s="53"/>
      <c r="AN34" s="51"/>
      <c r="AO34" s="52"/>
      <c r="AP34" s="53"/>
      <c r="AQ34" s="53"/>
      <c r="AR34" s="53"/>
      <c r="AS34" s="51"/>
      <c r="AT34" s="52"/>
      <c r="AU34" s="53"/>
      <c r="AV34" s="53"/>
      <c r="AW34" s="53"/>
      <c r="AX34" s="51"/>
      <c r="AY34" s="52"/>
      <c r="AZ34" s="53"/>
      <c r="BA34" s="53"/>
      <c r="BB34" s="53"/>
      <c r="BC34" s="51"/>
      <c r="BD34" s="52"/>
      <c r="BE34" s="53"/>
      <c r="BF34" s="53"/>
      <c r="BG34" s="53"/>
      <c r="BH34" s="51"/>
      <c r="BI34" s="52"/>
      <c r="BJ34" s="53"/>
      <c r="BK34" s="53"/>
      <c r="BL34" s="53"/>
      <c r="BM34" s="51">
        <f>+BM33*1</f>
        <v>0</v>
      </c>
      <c r="BN34" s="52"/>
      <c r="BO34" s="53"/>
      <c r="BP34" s="53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</row>
    <row r="35" spans="1:233" s="45" customFormat="1" ht="24">
      <c r="A35" s="46"/>
      <c r="B35" s="56" t="s">
        <v>76</v>
      </c>
      <c r="C35" s="48"/>
      <c r="D35" s="49"/>
      <c r="E35" s="57"/>
      <c r="F35" s="51"/>
      <c r="G35" s="52"/>
      <c r="H35" s="53"/>
      <c r="I35" s="53"/>
      <c r="J35" s="53"/>
      <c r="K35" s="51"/>
      <c r="L35" s="52"/>
      <c r="M35" s="52"/>
      <c r="N35" s="52"/>
      <c r="O35" s="52"/>
      <c r="P35" s="52"/>
      <c r="Q35" s="53"/>
      <c r="R35" s="53"/>
      <c r="S35" s="53"/>
      <c r="T35" s="51"/>
      <c r="U35" s="55"/>
      <c r="V35" s="53"/>
      <c r="W35" s="53"/>
      <c r="X35" s="53"/>
      <c r="Y35" s="51"/>
      <c r="Z35" s="52"/>
      <c r="AA35" s="53"/>
      <c r="AB35" s="53"/>
      <c r="AC35" s="53"/>
      <c r="AD35" s="51"/>
      <c r="AE35" s="52"/>
      <c r="AF35" s="53"/>
      <c r="AG35" s="53"/>
      <c r="AH35" s="53"/>
      <c r="AI35" s="51"/>
      <c r="AJ35" s="52"/>
      <c r="AK35" s="53"/>
      <c r="AL35" s="53"/>
      <c r="AM35" s="53"/>
      <c r="AN35" s="51"/>
      <c r="AO35" s="52"/>
      <c r="AP35" s="53"/>
      <c r="AQ35" s="53"/>
      <c r="AR35" s="53"/>
      <c r="AS35" s="51"/>
      <c r="AT35" s="52"/>
      <c r="AU35" s="53"/>
      <c r="AV35" s="53"/>
      <c r="AW35" s="53"/>
      <c r="AX35" s="51"/>
      <c r="AY35" s="52"/>
      <c r="AZ35" s="53"/>
      <c r="BA35" s="53"/>
      <c r="BB35" s="53"/>
      <c r="BC35" s="51"/>
      <c r="BD35" s="52"/>
      <c r="BE35" s="53"/>
      <c r="BF35" s="53"/>
      <c r="BG35" s="53"/>
      <c r="BH35" s="51"/>
      <c r="BI35" s="52"/>
      <c r="BJ35" s="53"/>
      <c r="BK35" s="53"/>
      <c r="BL35" s="53"/>
      <c r="BM35" s="51">
        <f>+BM37+BM39+BM41+BM43++BM45</f>
        <v>0</v>
      </c>
      <c r="BN35" s="52"/>
      <c r="BO35" s="53"/>
      <c r="BP35" s="53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</row>
    <row r="36" spans="1:233" s="45" customFormat="1" ht="24" hidden="1">
      <c r="A36" s="46"/>
      <c r="B36" s="58" t="s">
        <v>77</v>
      </c>
      <c r="C36" s="48"/>
      <c r="D36" s="49"/>
      <c r="E36" s="50"/>
      <c r="F36" s="51"/>
      <c r="G36" s="52"/>
      <c r="H36" s="53"/>
      <c r="I36" s="53"/>
      <c r="J36" s="53"/>
      <c r="K36" s="51"/>
      <c r="L36" s="52"/>
      <c r="M36" s="52"/>
      <c r="N36" s="52"/>
      <c r="O36" s="52"/>
      <c r="P36" s="52"/>
      <c r="Q36" s="53"/>
      <c r="R36" s="53"/>
      <c r="S36" s="53"/>
      <c r="T36" s="51"/>
      <c r="U36" s="55"/>
      <c r="V36" s="53"/>
      <c r="W36" s="53"/>
      <c r="X36" s="53"/>
      <c r="Y36" s="51"/>
      <c r="Z36" s="52"/>
      <c r="AA36" s="53"/>
      <c r="AB36" s="53"/>
      <c r="AC36" s="53"/>
      <c r="AD36" s="51"/>
      <c r="AE36" s="52"/>
      <c r="AF36" s="53"/>
      <c r="AG36" s="53"/>
      <c r="AH36" s="53"/>
      <c r="AI36" s="51"/>
      <c r="AJ36" s="52"/>
      <c r="AK36" s="53"/>
      <c r="AL36" s="53"/>
      <c r="AM36" s="53"/>
      <c r="AN36" s="51"/>
      <c r="AO36" s="52"/>
      <c r="AP36" s="53"/>
      <c r="AQ36" s="53"/>
      <c r="AR36" s="53"/>
      <c r="AS36" s="51"/>
      <c r="AT36" s="52"/>
      <c r="AU36" s="53"/>
      <c r="AV36" s="53"/>
      <c r="AW36" s="53"/>
      <c r="AX36" s="51"/>
      <c r="AY36" s="52"/>
      <c r="AZ36" s="53"/>
      <c r="BA36" s="53"/>
      <c r="BB36" s="53"/>
      <c r="BC36" s="51"/>
      <c r="BD36" s="52"/>
      <c r="BE36" s="53"/>
      <c r="BF36" s="53"/>
      <c r="BG36" s="53"/>
      <c r="BH36" s="51"/>
      <c r="BI36" s="52"/>
      <c r="BJ36" s="53"/>
      <c r="BK36" s="53"/>
      <c r="BL36" s="53"/>
      <c r="BM36" s="51" t="e">
        <f>+BM38+BM40+BM42+BM44++#REF!</f>
        <v>#REF!</v>
      </c>
      <c r="BN36" s="52"/>
      <c r="BO36" s="53"/>
      <c r="BP36" s="53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</row>
    <row r="37" spans="1:233" s="81" customFormat="1" ht="43.5">
      <c r="A37" s="74"/>
      <c r="B37" s="59" t="s">
        <v>78</v>
      </c>
      <c r="C37" s="75"/>
      <c r="D37" s="60" t="s">
        <v>63</v>
      </c>
      <c r="E37" s="61"/>
      <c r="F37" s="76"/>
      <c r="G37" s="77"/>
      <c r="H37" s="78"/>
      <c r="I37" s="78"/>
      <c r="J37" s="78"/>
      <c r="K37" s="76"/>
      <c r="L37" s="77"/>
      <c r="M37" s="77"/>
      <c r="N37" s="77"/>
      <c r="O37" s="77"/>
      <c r="P37" s="77"/>
      <c r="Q37" s="78"/>
      <c r="R37" s="78"/>
      <c r="S37" s="78"/>
      <c r="T37" s="76"/>
      <c r="U37" s="79"/>
      <c r="V37" s="78"/>
      <c r="W37" s="78"/>
      <c r="X37" s="78"/>
      <c r="Y37" s="76"/>
      <c r="Z37" s="77"/>
      <c r="AA37" s="78"/>
      <c r="AB37" s="78"/>
      <c r="AC37" s="78"/>
      <c r="AD37" s="76"/>
      <c r="AE37" s="77"/>
      <c r="AF37" s="78"/>
      <c r="AG37" s="78"/>
      <c r="AH37" s="78"/>
      <c r="AI37" s="76"/>
      <c r="AJ37" s="77"/>
      <c r="AK37" s="78"/>
      <c r="AL37" s="78"/>
      <c r="AM37" s="78"/>
      <c r="AN37" s="76"/>
      <c r="AO37" s="77"/>
      <c r="AP37" s="78"/>
      <c r="AQ37" s="78"/>
      <c r="AR37" s="78"/>
      <c r="AS37" s="76"/>
      <c r="AT37" s="77"/>
      <c r="AU37" s="78"/>
      <c r="AV37" s="78"/>
      <c r="AW37" s="78"/>
      <c r="AX37" s="76"/>
      <c r="AY37" s="77"/>
      <c r="AZ37" s="78"/>
      <c r="BA37" s="78"/>
      <c r="BB37" s="78"/>
      <c r="BC37" s="76"/>
      <c r="BD37" s="77"/>
      <c r="BE37" s="78"/>
      <c r="BF37" s="78"/>
      <c r="BG37" s="78"/>
      <c r="BH37" s="76"/>
      <c r="BI37" s="77"/>
      <c r="BJ37" s="78"/>
      <c r="BK37" s="78"/>
      <c r="BL37" s="78"/>
      <c r="BM37" s="62">
        <f>+F37+K37+T37+Y37+AD37+AI37+AN37+AS37+AX37+BC37+BH37</f>
        <v>0</v>
      </c>
      <c r="BN37" s="77"/>
      <c r="BO37" s="78"/>
      <c r="BP37" s="78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</row>
    <row r="38" spans="1:233" s="81" customFormat="1" ht="24" hidden="1">
      <c r="A38" s="74"/>
      <c r="B38" s="66" t="s">
        <v>64</v>
      </c>
      <c r="C38" s="75"/>
      <c r="D38" s="60"/>
      <c r="E38" s="67"/>
      <c r="F38" s="51"/>
      <c r="G38" s="70"/>
      <c r="H38" s="71"/>
      <c r="I38" s="71"/>
      <c r="J38" s="71"/>
      <c r="K38" s="51"/>
      <c r="L38" s="70"/>
      <c r="M38" s="70"/>
      <c r="N38" s="70"/>
      <c r="O38" s="70"/>
      <c r="P38" s="70"/>
      <c r="Q38" s="71"/>
      <c r="R38" s="71"/>
      <c r="S38" s="71"/>
      <c r="T38" s="51"/>
      <c r="U38" s="72"/>
      <c r="V38" s="71"/>
      <c r="W38" s="71"/>
      <c r="X38" s="71"/>
      <c r="Y38" s="51"/>
      <c r="Z38" s="70"/>
      <c r="AA38" s="71"/>
      <c r="AB38" s="71"/>
      <c r="AC38" s="71"/>
      <c r="AD38" s="51"/>
      <c r="AE38" s="70"/>
      <c r="AF38" s="71"/>
      <c r="AG38" s="71"/>
      <c r="AH38" s="71"/>
      <c r="AI38" s="51"/>
      <c r="AJ38" s="70"/>
      <c r="AK38" s="71"/>
      <c r="AL38" s="71"/>
      <c r="AM38" s="71"/>
      <c r="AN38" s="51"/>
      <c r="AO38" s="70"/>
      <c r="AP38" s="71"/>
      <c r="AQ38" s="71"/>
      <c r="AR38" s="71"/>
      <c r="AS38" s="51"/>
      <c r="AT38" s="70"/>
      <c r="AU38" s="71"/>
      <c r="AV38" s="71"/>
      <c r="AW38" s="71"/>
      <c r="AX38" s="51"/>
      <c r="AY38" s="70"/>
      <c r="AZ38" s="71"/>
      <c r="BA38" s="71"/>
      <c r="BB38" s="71"/>
      <c r="BC38" s="51"/>
      <c r="BD38" s="70"/>
      <c r="BE38" s="71"/>
      <c r="BF38" s="71"/>
      <c r="BG38" s="71"/>
      <c r="BH38" s="51"/>
      <c r="BI38" s="70"/>
      <c r="BJ38" s="71"/>
      <c r="BK38" s="71"/>
      <c r="BL38" s="71"/>
      <c r="BM38" s="51">
        <f>+BM37*0.2</f>
        <v>0</v>
      </c>
      <c r="BN38" s="70"/>
      <c r="BO38" s="71"/>
      <c r="BP38" s="71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</row>
    <row r="39" spans="1:233" s="81" customFormat="1" ht="24.75" customHeight="1">
      <c r="A39" s="74"/>
      <c r="B39" s="59" t="s">
        <v>79</v>
      </c>
      <c r="C39" s="75"/>
      <c r="D39" s="60" t="s">
        <v>63</v>
      </c>
      <c r="E39" s="61"/>
      <c r="F39" s="76"/>
      <c r="G39" s="77"/>
      <c r="H39" s="78"/>
      <c r="I39" s="78"/>
      <c r="J39" s="78"/>
      <c r="K39" s="76"/>
      <c r="L39" s="77"/>
      <c r="M39" s="77"/>
      <c r="N39" s="77"/>
      <c r="O39" s="77"/>
      <c r="P39" s="77"/>
      <c r="Q39" s="78"/>
      <c r="R39" s="78"/>
      <c r="S39" s="78"/>
      <c r="T39" s="76"/>
      <c r="U39" s="79"/>
      <c r="V39" s="78"/>
      <c r="W39" s="78"/>
      <c r="X39" s="78"/>
      <c r="Y39" s="76"/>
      <c r="Z39" s="77"/>
      <c r="AA39" s="78"/>
      <c r="AB39" s="78"/>
      <c r="AC39" s="78"/>
      <c r="AD39" s="76"/>
      <c r="AE39" s="77"/>
      <c r="AF39" s="78"/>
      <c r="AG39" s="78"/>
      <c r="AH39" s="78"/>
      <c r="AI39" s="76"/>
      <c r="AJ39" s="77"/>
      <c r="AK39" s="78"/>
      <c r="AL39" s="78"/>
      <c r="AM39" s="78"/>
      <c r="AN39" s="76"/>
      <c r="AO39" s="77"/>
      <c r="AP39" s="78"/>
      <c r="AQ39" s="78"/>
      <c r="AR39" s="78"/>
      <c r="AS39" s="76"/>
      <c r="AT39" s="77"/>
      <c r="AU39" s="78"/>
      <c r="AV39" s="78"/>
      <c r="AW39" s="78"/>
      <c r="AX39" s="76"/>
      <c r="AY39" s="77"/>
      <c r="AZ39" s="78"/>
      <c r="BA39" s="78"/>
      <c r="BB39" s="78"/>
      <c r="BC39" s="76"/>
      <c r="BD39" s="77"/>
      <c r="BE39" s="78"/>
      <c r="BF39" s="78"/>
      <c r="BG39" s="78"/>
      <c r="BH39" s="76"/>
      <c r="BI39" s="77"/>
      <c r="BJ39" s="78"/>
      <c r="BK39" s="78"/>
      <c r="BL39" s="78"/>
      <c r="BM39" s="62">
        <f>+F39+K39+T39+Y39+AD39+AI39+AN39+AS39+AX39+BC39+BH39</f>
        <v>0</v>
      </c>
      <c r="BN39" s="77"/>
      <c r="BO39" s="78"/>
      <c r="BP39" s="78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</row>
    <row r="40" spans="1:233" s="81" customFormat="1" ht="24" hidden="1">
      <c r="A40" s="74"/>
      <c r="B40" s="66" t="s">
        <v>64</v>
      </c>
      <c r="C40" s="75"/>
      <c r="D40" s="60"/>
      <c r="E40" s="67"/>
      <c r="F40" s="51"/>
      <c r="G40" s="70"/>
      <c r="H40" s="71"/>
      <c r="I40" s="71"/>
      <c r="J40" s="71"/>
      <c r="K40" s="51"/>
      <c r="L40" s="70"/>
      <c r="M40" s="70"/>
      <c r="N40" s="70"/>
      <c r="O40" s="70"/>
      <c r="P40" s="70"/>
      <c r="Q40" s="71"/>
      <c r="R40" s="71"/>
      <c r="S40" s="71"/>
      <c r="T40" s="51"/>
      <c r="U40" s="72"/>
      <c r="V40" s="71"/>
      <c r="W40" s="71"/>
      <c r="X40" s="71"/>
      <c r="Y40" s="51"/>
      <c r="Z40" s="70"/>
      <c r="AA40" s="71"/>
      <c r="AB40" s="71"/>
      <c r="AC40" s="71"/>
      <c r="AD40" s="51"/>
      <c r="AE40" s="70"/>
      <c r="AF40" s="71"/>
      <c r="AG40" s="71"/>
      <c r="AH40" s="71"/>
      <c r="AI40" s="51"/>
      <c r="AJ40" s="70"/>
      <c r="AK40" s="71"/>
      <c r="AL40" s="71"/>
      <c r="AM40" s="71"/>
      <c r="AN40" s="51"/>
      <c r="AO40" s="70"/>
      <c r="AP40" s="71"/>
      <c r="AQ40" s="71"/>
      <c r="AR40" s="71"/>
      <c r="AS40" s="51"/>
      <c r="AT40" s="70"/>
      <c r="AU40" s="71"/>
      <c r="AV40" s="71"/>
      <c r="AW40" s="71"/>
      <c r="AX40" s="51"/>
      <c r="AY40" s="70"/>
      <c r="AZ40" s="71"/>
      <c r="BA40" s="71"/>
      <c r="BB40" s="71"/>
      <c r="BC40" s="51"/>
      <c r="BD40" s="70"/>
      <c r="BE40" s="71"/>
      <c r="BF40" s="71"/>
      <c r="BG40" s="71"/>
      <c r="BH40" s="51"/>
      <c r="BI40" s="70"/>
      <c r="BJ40" s="71"/>
      <c r="BK40" s="71"/>
      <c r="BL40" s="71"/>
      <c r="BM40" s="51">
        <f>+BM39*0.4</f>
        <v>0</v>
      </c>
      <c r="BN40" s="70"/>
      <c r="BO40" s="71"/>
      <c r="BP40" s="71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</row>
    <row r="41" spans="1:233" s="81" customFormat="1" ht="24">
      <c r="A41" s="74"/>
      <c r="B41" s="59" t="s">
        <v>80</v>
      </c>
      <c r="C41" s="75"/>
      <c r="D41" s="60" t="s">
        <v>63</v>
      </c>
      <c r="E41" s="61"/>
      <c r="F41" s="76"/>
      <c r="G41" s="77"/>
      <c r="H41" s="78"/>
      <c r="I41" s="78"/>
      <c r="J41" s="78"/>
      <c r="K41" s="76"/>
      <c r="L41" s="77"/>
      <c r="M41" s="77"/>
      <c r="N41" s="77"/>
      <c r="O41" s="77"/>
      <c r="P41" s="77"/>
      <c r="Q41" s="78"/>
      <c r="R41" s="78"/>
      <c r="S41" s="78"/>
      <c r="T41" s="76"/>
      <c r="U41" s="79"/>
      <c r="V41" s="78"/>
      <c r="W41" s="78"/>
      <c r="X41" s="78"/>
      <c r="Y41" s="76"/>
      <c r="Z41" s="77"/>
      <c r="AA41" s="78"/>
      <c r="AB41" s="78"/>
      <c r="AC41" s="78"/>
      <c r="AD41" s="76"/>
      <c r="AE41" s="77"/>
      <c r="AF41" s="78"/>
      <c r="AG41" s="78"/>
      <c r="AH41" s="78"/>
      <c r="AI41" s="76"/>
      <c r="AJ41" s="77"/>
      <c r="AK41" s="78"/>
      <c r="AL41" s="78"/>
      <c r="AM41" s="78"/>
      <c r="AN41" s="76"/>
      <c r="AO41" s="77"/>
      <c r="AP41" s="78"/>
      <c r="AQ41" s="78"/>
      <c r="AR41" s="78"/>
      <c r="AS41" s="76"/>
      <c r="AT41" s="77"/>
      <c r="AU41" s="78"/>
      <c r="AV41" s="78"/>
      <c r="AW41" s="78"/>
      <c r="AX41" s="76"/>
      <c r="AY41" s="77"/>
      <c r="AZ41" s="78"/>
      <c r="BA41" s="78"/>
      <c r="BB41" s="78"/>
      <c r="BC41" s="76"/>
      <c r="BD41" s="77"/>
      <c r="BE41" s="78"/>
      <c r="BF41" s="78"/>
      <c r="BG41" s="78"/>
      <c r="BH41" s="76"/>
      <c r="BI41" s="77"/>
      <c r="BJ41" s="78"/>
      <c r="BK41" s="78"/>
      <c r="BL41" s="78"/>
      <c r="BM41" s="76">
        <v>0</v>
      </c>
      <c r="BN41" s="77"/>
      <c r="BO41" s="78"/>
      <c r="BP41" s="78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</row>
    <row r="42" spans="1:233" s="81" customFormat="1" ht="24" hidden="1">
      <c r="A42" s="74"/>
      <c r="B42" s="66" t="s">
        <v>64</v>
      </c>
      <c r="C42" s="75"/>
      <c r="D42" s="60"/>
      <c r="E42" s="67"/>
      <c r="F42" s="51"/>
      <c r="G42" s="70"/>
      <c r="H42" s="71"/>
      <c r="I42" s="71"/>
      <c r="J42" s="71"/>
      <c r="K42" s="51"/>
      <c r="L42" s="70"/>
      <c r="M42" s="70"/>
      <c r="N42" s="70"/>
      <c r="O42" s="70"/>
      <c r="P42" s="70"/>
      <c r="Q42" s="71"/>
      <c r="R42" s="71"/>
      <c r="S42" s="71"/>
      <c r="T42" s="51"/>
      <c r="U42" s="72"/>
      <c r="V42" s="71"/>
      <c r="W42" s="71"/>
      <c r="X42" s="71"/>
      <c r="Y42" s="51"/>
      <c r="Z42" s="70"/>
      <c r="AA42" s="71"/>
      <c r="AB42" s="71"/>
      <c r="AC42" s="71"/>
      <c r="AD42" s="51"/>
      <c r="AE42" s="70"/>
      <c r="AF42" s="71"/>
      <c r="AG42" s="71"/>
      <c r="AH42" s="71"/>
      <c r="AI42" s="51"/>
      <c r="AJ42" s="70"/>
      <c r="AK42" s="71"/>
      <c r="AL42" s="71"/>
      <c r="AM42" s="71"/>
      <c r="AN42" s="51"/>
      <c r="AO42" s="70"/>
      <c r="AP42" s="71"/>
      <c r="AQ42" s="71"/>
      <c r="AR42" s="71"/>
      <c r="AS42" s="51"/>
      <c r="AT42" s="70"/>
      <c r="AU42" s="71"/>
      <c r="AV42" s="71"/>
      <c r="AW42" s="71"/>
      <c r="AX42" s="51"/>
      <c r="AY42" s="70"/>
      <c r="AZ42" s="71"/>
      <c r="BA42" s="71"/>
      <c r="BB42" s="71"/>
      <c r="BC42" s="51"/>
      <c r="BD42" s="70"/>
      <c r="BE42" s="71"/>
      <c r="BF42" s="71"/>
      <c r="BG42" s="71"/>
      <c r="BH42" s="51"/>
      <c r="BI42" s="70"/>
      <c r="BJ42" s="71"/>
      <c r="BK42" s="71"/>
      <c r="BL42" s="71"/>
      <c r="BM42" s="51">
        <f>+BM41*0.6</f>
        <v>0</v>
      </c>
      <c r="BN42" s="70"/>
      <c r="BO42" s="71"/>
      <c r="BP42" s="71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</row>
    <row r="43" spans="1:233" s="81" customFormat="1" ht="43.5">
      <c r="A43" s="74"/>
      <c r="B43" s="59" t="s">
        <v>81</v>
      </c>
      <c r="C43" s="75"/>
      <c r="D43" s="60" t="s">
        <v>63</v>
      </c>
      <c r="E43" s="61"/>
      <c r="F43" s="76"/>
      <c r="G43" s="77"/>
      <c r="H43" s="78"/>
      <c r="I43" s="78"/>
      <c r="J43" s="78"/>
      <c r="K43" s="76"/>
      <c r="L43" s="77"/>
      <c r="M43" s="77"/>
      <c r="N43" s="77"/>
      <c r="O43" s="77"/>
      <c r="P43" s="77"/>
      <c r="Q43" s="78"/>
      <c r="R43" s="78"/>
      <c r="S43" s="78"/>
      <c r="T43" s="76"/>
      <c r="U43" s="79"/>
      <c r="V43" s="78"/>
      <c r="W43" s="78"/>
      <c r="X43" s="78"/>
      <c r="Y43" s="76"/>
      <c r="Z43" s="77"/>
      <c r="AA43" s="78"/>
      <c r="AB43" s="78"/>
      <c r="AC43" s="78"/>
      <c r="AD43" s="76"/>
      <c r="AE43" s="77"/>
      <c r="AF43" s="78"/>
      <c r="AG43" s="78"/>
      <c r="AH43" s="78"/>
      <c r="AI43" s="76"/>
      <c r="AJ43" s="77"/>
      <c r="AK43" s="78"/>
      <c r="AL43" s="78"/>
      <c r="AM43" s="78"/>
      <c r="AN43" s="76"/>
      <c r="AO43" s="77"/>
      <c r="AP43" s="78"/>
      <c r="AQ43" s="78"/>
      <c r="AR43" s="78"/>
      <c r="AS43" s="76"/>
      <c r="AT43" s="77"/>
      <c r="AU43" s="78"/>
      <c r="AV43" s="78"/>
      <c r="AW43" s="78"/>
      <c r="AX43" s="76"/>
      <c r="AY43" s="77"/>
      <c r="AZ43" s="78"/>
      <c r="BA43" s="78"/>
      <c r="BB43" s="78"/>
      <c r="BC43" s="76"/>
      <c r="BD43" s="77"/>
      <c r="BE43" s="78"/>
      <c r="BF43" s="78"/>
      <c r="BG43" s="78"/>
      <c r="BH43" s="76"/>
      <c r="BI43" s="77"/>
      <c r="BJ43" s="78"/>
      <c r="BK43" s="78"/>
      <c r="BL43" s="78"/>
      <c r="BM43" s="76">
        <v>0</v>
      </c>
      <c r="BN43" s="77"/>
      <c r="BO43" s="78"/>
      <c r="BP43" s="78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</row>
    <row r="44" spans="1:233" s="87" customFormat="1" ht="24" hidden="1">
      <c r="A44" s="82"/>
      <c r="B44" s="83" t="s">
        <v>64</v>
      </c>
      <c r="C44" s="84"/>
      <c r="D44" s="85"/>
      <c r="E44" s="67"/>
      <c r="F44" s="51"/>
      <c r="G44" s="70"/>
      <c r="H44" s="71"/>
      <c r="I44" s="71"/>
      <c r="J44" s="71"/>
      <c r="K44" s="51"/>
      <c r="L44" s="70"/>
      <c r="M44" s="70"/>
      <c r="N44" s="70"/>
      <c r="O44" s="70"/>
      <c r="P44" s="70"/>
      <c r="Q44" s="71"/>
      <c r="R44" s="71"/>
      <c r="S44" s="71"/>
      <c r="T44" s="51"/>
      <c r="U44" s="72"/>
      <c r="V44" s="71"/>
      <c r="W44" s="71"/>
      <c r="X44" s="71"/>
      <c r="Y44" s="51"/>
      <c r="Z44" s="70"/>
      <c r="AA44" s="71"/>
      <c r="AB44" s="71"/>
      <c r="AC44" s="71"/>
      <c r="AD44" s="51"/>
      <c r="AE44" s="70"/>
      <c r="AF44" s="71"/>
      <c r="AG44" s="71"/>
      <c r="AH44" s="71"/>
      <c r="AI44" s="51"/>
      <c r="AJ44" s="70"/>
      <c r="AK44" s="71"/>
      <c r="AL44" s="71"/>
      <c r="AM44" s="71"/>
      <c r="AN44" s="51"/>
      <c r="AO44" s="70"/>
      <c r="AP44" s="71"/>
      <c r="AQ44" s="71"/>
      <c r="AR44" s="71"/>
      <c r="AS44" s="51"/>
      <c r="AT44" s="70"/>
      <c r="AU44" s="71"/>
      <c r="AV44" s="71"/>
      <c r="AW44" s="71"/>
      <c r="AX44" s="51"/>
      <c r="AY44" s="70"/>
      <c r="AZ44" s="71"/>
      <c r="BA44" s="71"/>
      <c r="BB44" s="71"/>
      <c r="BC44" s="51"/>
      <c r="BD44" s="70"/>
      <c r="BE44" s="71"/>
      <c r="BF44" s="71"/>
      <c r="BG44" s="71"/>
      <c r="BH44" s="51"/>
      <c r="BI44" s="70"/>
      <c r="BJ44" s="71"/>
      <c r="BK44" s="71"/>
      <c r="BL44" s="71"/>
      <c r="BM44" s="51">
        <f>+BM43*0.8</f>
        <v>0</v>
      </c>
      <c r="BN44" s="70"/>
      <c r="BO44" s="71"/>
      <c r="BP44" s="71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</row>
    <row r="45" spans="1:233" s="81" customFormat="1" ht="43.5">
      <c r="A45" s="74"/>
      <c r="B45" s="59" t="s">
        <v>82</v>
      </c>
      <c r="C45" s="75"/>
      <c r="D45" s="60" t="s">
        <v>63</v>
      </c>
      <c r="E45" s="61"/>
      <c r="F45" s="76"/>
      <c r="G45" s="77"/>
      <c r="H45" s="78"/>
      <c r="I45" s="78"/>
      <c r="J45" s="78"/>
      <c r="K45" s="76"/>
      <c r="L45" s="77"/>
      <c r="M45" s="77"/>
      <c r="N45" s="77"/>
      <c r="O45" s="77"/>
      <c r="P45" s="77"/>
      <c r="Q45" s="78"/>
      <c r="R45" s="78"/>
      <c r="S45" s="78"/>
      <c r="T45" s="76"/>
      <c r="U45" s="79"/>
      <c r="V45" s="78"/>
      <c r="W45" s="78"/>
      <c r="X45" s="78"/>
      <c r="Y45" s="76"/>
      <c r="Z45" s="77"/>
      <c r="AA45" s="78"/>
      <c r="AB45" s="78"/>
      <c r="AC45" s="78"/>
      <c r="AD45" s="76"/>
      <c r="AE45" s="77"/>
      <c r="AF45" s="78"/>
      <c r="AG45" s="78"/>
      <c r="AH45" s="78"/>
      <c r="AI45" s="76"/>
      <c r="AJ45" s="77"/>
      <c r="AK45" s="78"/>
      <c r="AL45" s="78"/>
      <c r="AM45" s="78"/>
      <c r="AN45" s="76"/>
      <c r="AO45" s="77"/>
      <c r="AP45" s="78"/>
      <c r="AQ45" s="78"/>
      <c r="AR45" s="78"/>
      <c r="AS45" s="76"/>
      <c r="AT45" s="77"/>
      <c r="AU45" s="78"/>
      <c r="AV45" s="78"/>
      <c r="AW45" s="78"/>
      <c r="AX45" s="76"/>
      <c r="AY45" s="77"/>
      <c r="AZ45" s="78"/>
      <c r="BA45" s="78"/>
      <c r="BB45" s="78"/>
      <c r="BC45" s="76"/>
      <c r="BD45" s="77"/>
      <c r="BE45" s="78"/>
      <c r="BF45" s="78"/>
      <c r="BG45" s="78"/>
      <c r="BH45" s="76"/>
      <c r="BI45" s="77"/>
      <c r="BJ45" s="78"/>
      <c r="BK45" s="78"/>
      <c r="BL45" s="78"/>
      <c r="BM45" s="76">
        <v>0</v>
      </c>
      <c r="BN45" s="77"/>
      <c r="BO45" s="78"/>
      <c r="BP45" s="78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</row>
    <row r="46" spans="1:233">
      <c r="F46" s="114"/>
      <c r="G46" s="114"/>
      <c r="H46" s="88"/>
      <c r="I46" s="88"/>
      <c r="J46" s="115"/>
      <c r="K46" s="114"/>
      <c r="L46" s="114"/>
      <c r="M46" s="114"/>
      <c r="N46" s="114"/>
      <c r="O46" s="114"/>
      <c r="P46" s="114"/>
      <c r="Q46" s="88"/>
      <c r="R46" s="88"/>
      <c r="S46" s="115"/>
      <c r="T46" s="114"/>
      <c r="U46" s="114"/>
      <c r="V46" s="88"/>
      <c r="W46" s="88"/>
      <c r="X46" s="115"/>
      <c r="Y46" s="114"/>
      <c r="Z46" s="114"/>
      <c r="AA46" s="88"/>
      <c r="AB46" s="88"/>
      <c r="AC46" s="115"/>
      <c r="AD46" s="114"/>
      <c r="AE46" s="114"/>
      <c r="AF46" s="88"/>
      <c r="AG46" s="88"/>
      <c r="AH46" s="115"/>
      <c r="AI46" s="114"/>
      <c r="AJ46" s="114"/>
      <c r="AK46" s="88"/>
      <c r="AL46" s="88"/>
      <c r="AM46" s="115"/>
      <c r="AN46" s="114"/>
      <c r="AO46" s="114"/>
      <c r="AP46" s="88"/>
      <c r="AQ46" s="88"/>
      <c r="AR46" s="115"/>
      <c r="AS46" s="114"/>
      <c r="AT46" s="114"/>
      <c r="AU46" s="88"/>
      <c r="AV46" s="88"/>
      <c r="AW46" s="115"/>
      <c r="AX46" s="114"/>
      <c r="AY46" s="114"/>
      <c r="AZ46" s="88"/>
      <c r="BA46" s="88"/>
      <c r="BB46" s="115"/>
      <c r="BC46" s="114"/>
      <c r="BD46" s="114"/>
      <c r="BE46" s="88"/>
      <c r="BF46" s="88"/>
      <c r="BG46" s="115"/>
      <c r="BH46" s="114"/>
      <c r="BI46" s="114"/>
      <c r="BJ46" s="88"/>
      <c r="BK46" s="88"/>
      <c r="BL46" s="115"/>
      <c r="BM46" s="114"/>
      <c r="BN46" s="114"/>
      <c r="BO46" s="88"/>
      <c r="BP46" s="88"/>
    </row>
  </sheetData>
  <mergeCells count="28">
    <mergeCell ref="AW3:BA3"/>
    <mergeCell ref="A3:B6"/>
    <mergeCell ref="C3:C6"/>
    <mergeCell ref="D3:D6"/>
    <mergeCell ref="E3:I3"/>
    <mergeCell ref="J3:R3"/>
    <mergeCell ref="S3:W3"/>
    <mergeCell ref="L6:P6"/>
    <mergeCell ref="BB3:BF3"/>
    <mergeCell ref="BG3:BK3"/>
    <mergeCell ref="BL3:BP3"/>
    <mergeCell ref="F4:H5"/>
    <mergeCell ref="K4:Q5"/>
    <mergeCell ref="T4:V5"/>
    <mergeCell ref="Y4:AA5"/>
    <mergeCell ref="AD4:AF5"/>
    <mergeCell ref="AI4:AK5"/>
    <mergeCell ref="AN4:AP5"/>
    <mergeCell ref="X3:AB3"/>
    <mergeCell ref="AC3:AG3"/>
    <mergeCell ref="AH3:AL3"/>
    <mergeCell ref="AM3:AQ3"/>
    <mergeCell ref="AR3:AV3"/>
    <mergeCell ref="AS4:AU5"/>
    <mergeCell ref="AX4:AZ5"/>
    <mergeCell ref="BC4:BE5"/>
    <mergeCell ref="BH4:BJ5"/>
    <mergeCell ref="BM4:BO5"/>
  </mergeCells>
  <conditionalFormatting sqref="I1 R1 W1 AB1 AG1 AL1 AQ1 AV1 BA1 BF1 BK1 BP1 I7 R7 W7 AB7 AG7 AL7 AQ7 AV7 BA7 BF7 BK7 BP7">
    <cfRule type="cellIs" dxfId="3" priority="17" stopIfTrue="1" operator="equal">
      <formula>"ต้องปรับปรุงเร่งด่วน"</formula>
    </cfRule>
    <cfRule type="cellIs" dxfId="2" priority="18" stopIfTrue="1" operator="equal">
      <formula>"ต้องปรับปรุง"</formula>
    </cfRule>
    <cfRule type="cellIs" dxfId="1" priority="19" stopIfTrue="1" operator="equal">
      <formula>"ต้องปรับปรุงเร่งด่วน"</formula>
    </cfRule>
    <cfRule type="cellIs" dxfId="0" priority="20" stopIfTrue="1" operator="equal">
      <formula>"ต้องปรับปรุงเร่งด่วน"</formula>
    </cfRule>
  </conditionalFormatting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I8" sqref="I8"/>
    </sheetView>
  </sheetViews>
  <sheetFormatPr defaultRowHeight="24"/>
  <cols>
    <col min="1" max="1" width="21.75" style="21" customWidth="1"/>
    <col min="2" max="16" width="6.875" style="21" customWidth="1"/>
    <col min="17" max="16384" width="9" style="21"/>
  </cols>
  <sheetData>
    <row r="1" spans="1:16">
      <c r="A1" s="19" t="s">
        <v>105</v>
      </c>
    </row>
    <row r="2" spans="1:16">
      <c r="A2" s="122" t="s">
        <v>39</v>
      </c>
      <c r="B2" s="122" t="s">
        <v>106</v>
      </c>
      <c r="C2" s="122"/>
      <c r="D2" s="122"/>
      <c r="E2" s="122"/>
      <c r="F2" s="122"/>
      <c r="G2" s="122" t="s">
        <v>107</v>
      </c>
      <c r="H2" s="122"/>
      <c r="I2" s="122"/>
      <c r="J2" s="122"/>
      <c r="K2" s="122"/>
      <c r="L2" s="122" t="s">
        <v>108</v>
      </c>
      <c r="M2" s="122"/>
      <c r="N2" s="122"/>
      <c r="O2" s="122"/>
      <c r="P2" s="122"/>
    </row>
    <row r="3" spans="1:16">
      <c r="A3" s="122"/>
      <c r="B3" s="25">
        <v>0.2</v>
      </c>
      <c r="C3" s="25">
        <v>0.4</v>
      </c>
      <c r="D3" s="25">
        <v>0.6</v>
      </c>
      <c r="E3" s="25">
        <v>0.8</v>
      </c>
      <c r="F3" s="25">
        <v>1</v>
      </c>
      <c r="G3" s="25">
        <v>0.2</v>
      </c>
      <c r="H3" s="25">
        <v>0.4</v>
      </c>
      <c r="I3" s="25">
        <v>0.6</v>
      </c>
      <c r="J3" s="25">
        <v>0.8</v>
      </c>
      <c r="K3" s="25">
        <v>1</v>
      </c>
      <c r="L3" s="25">
        <v>0.2</v>
      </c>
      <c r="M3" s="25">
        <v>0.4</v>
      </c>
      <c r="N3" s="25">
        <v>0.6</v>
      </c>
      <c r="O3" s="25">
        <v>0.8</v>
      </c>
      <c r="P3" s="25">
        <v>1</v>
      </c>
    </row>
    <row r="4" spans="1:16">
      <c r="A4" s="23" t="s">
        <v>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>
        <f>+B4+G4</f>
        <v>0</v>
      </c>
      <c r="M4" s="121">
        <f>+C4+H4</f>
        <v>0</v>
      </c>
      <c r="N4" s="121">
        <f>+D4+I4</f>
        <v>0</v>
      </c>
      <c r="O4" s="121">
        <f>+E4+J4</f>
        <v>0</v>
      </c>
      <c r="P4" s="121">
        <f>+F4+K4</f>
        <v>0</v>
      </c>
    </row>
    <row r="5" spans="1:16">
      <c r="A5" s="28" t="s">
        <v>44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>
        <f t="shared" ref="L5:L17" si="0">+B5+G5</f>
        <v>0</v>
      </c>
      <c r="M5" s="118">
        <f t="shared" ref="M5:M17" si="1">+C5+H5</f>
        <v>0</v>
      </c>
      <c r="N5" s="118">
        <f t="shared" ref="N5:N17" si="2">+D5+I5</f>
        <v>0</v>
      </c>
      <c r="O5" s="118">
        <f t="shared" ref="O5:O17" si="3">+E5+J5</f>
        <v>0</v>
      </c>
      <c r="P5" s="118">
        <f t="shared" ref="P5:P17" si="4">+F5+K5</f>
        <v>0</v>
      </c>
    </row>
    <row r="6" spans="1:16">
      <c r="A6" s="24" t="s">
        <v>46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>
        <f t="shared" si="0"/>
        <v>0</v>
      </c>
      <c r="M6" s="118">
        <f t="shared" si="1"/>
        <v>0</v>
      </c>
      <c r="N6" s="118">
        <f t="shared" si="2"/>
        <v>0</v>
      </c>
      <c r="O6" s="118">
        <f t="shared" si="3"/>
        <v>0</v>
      </c>
      <c r="P6" s="118">
        <f t="shared" si="4"/>
        <v>0</v>
      </c>
    </row>
    <row r="7" spans="1:16">
      <c r="A7" s="24" t="s">
        <v>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>
        <f t="shared" si="0"/>
        <v>0</v>
      </c>
      <c r="M7" s="118">
        <f t="shared" si="1"/>
        <v>0</v>
      </c>
      <c r="N7" s="118">
        <f t="shared" si="2"/>
        <v>0</v>
      </c>
      <c r="O7" s="118">
        <f t="shared" si="3"/>
        <v>0</v>
      </c>
      <c r="P7" s="118">
        <f t="shared" si="4"/>
        <v>0</v>
      </c>
    </row>
    <row r="8" spans="1:16">
      <c r="A8" s="24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>
        <f t="shared" si="0"/>
        <v>0</v>
      </c>
      <c r="M8" s="118">
        <f t="shared" si="1"/>
        <v>0</v>
      </c>
      <c r="N8" s="118">
        <f t="shared" si="2"/>
        <v>0</v>
      </c>
      <c r="O8" s="118">
        <f t="shared" si="3"/>
        <v>0</v>
      </c>
      <c r="P8" s="118">
        <f t="shared" si="4"/>
        <v>0</v>
      </c>
    </row>
    <row r="9" spans="1:16">
      <c r="A9" s="22" t="s">
        <v>45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>
        <f t="shared" si="0"/>
        <v>0</v>
      </c>
      <c r="M9" s="118">
        <f t="shared" si="1"/>
        <v>0</v>
      </c>
      <c r="N9" s="118">
        <f t="shared" si="2"/>
        <v>0</v>
      </c>
      <c r="O9" s="118">
        <f t="shared" si="3"/>
        <v>0</v>
      </c>
      <c r="P9" s="118">
        <f t="shared" si="4"/>
        <v>0</v>
      </c>
    </row>
    <row r="10" spans="1:16">
      <c r="A10" s="22" t="s">
        <v>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>
        <f t="shared" si="0"/>
        <v>0</v>
      </c>
      <c r="M10" s="118">
        <f t="shared" si="1"/>
        <v>0</v>
      </c>
      <c r="N10" s="118">
        <f t="shared" si="2"/>
        <v>0</v>
      </c>
      <c r="O10" s="118">
        <f t="shared" si="3"/>
        <v>0</v>
      </c>
      <c r="P10" s="118">
        <f t="shared" si="4"/>
        <v>0</v>
      </c>
    </row>
    <row r="11" spans="1:16">
      <c r="A11" s="22" t="s">
        <v>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>
        <f t="shared" si="0"/>
        <v>0</v>
      </c>
      <c r="M11" s="118">
        <f t="shared" si="1"/>
        <v>0</v>
      </c>
      <c r="N11" s="118">
        <f t="shared" si="2"/>
        <v>0</v>
      </c>
      <c r="O11" s="118">
        <f t="shared" si="3"/>
        <v>0</v>
      </c>
      <c r="P11" s="118">
        <f t="shared" si="4"/>
        <v>0</v>
      </c>
    </row>
    <row r="12" spans="1:16">
      <c r="A12" s="22" t="s">
        <v>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>
        <f t="shared" si="0"/>
        <v>0</v>
      </c>
      <c r="M12" s="118">
        <f t="shared" si="1"/>
        <v>0</v>
      </c>
      <c r="N12" s="118">
        <f t="shared" si="2"/>
        <v>0</v>
      </c>
      <c r="O12" s="118">
        <f t="shared" si="3"/>
        <v>0</v>
      </c>
      <c r="P12" s="118">
        <f t="shared" si="4"/>
        <v>0</v>
      </c>
    </row>
    <row r="13" spans="1:16">
      <c r="A13" s="22" t="s">
        <v>41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>
        <f t="shared" si="0"/>
        <v>0</v>
      </c>
      <c r="M13" s="118">
        <f t="shared" si="1"/>
        <v>0</v>
      </c>
      <c r="N13" s="118">
        <f t="shared" si="2"/>
        <v>0</v>
      </c>
      <c r="O13" s="118">
        <f t="shared" si="3"/>
        <v>0</v>
      </c>
      <c r="P13" s="118">
        <f t="shared" si="4"/>
        <v>0</v>
      </c>
    </row>
    <row r="14" spans="1:16">
      <c r="A14" s="22" t="s">
        <v>40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>
        <f t="shared" si="0"/>
        <v>0</v>
      </c>
      <c r="M14" s="118">
        <f t="shared" si="1"/>
        <v>0</v>
      </c>
      <c r="N14" s="118">
        <f t="shared" si="2"/>
        <v>0</v>
      </c>
      <c r="O14" s="118">
        <f t="shared" si="3"/>
        <v>0</v>
      </c>
      <c r="P14" s="118">
        <f t="shared" si="4"/>
        <v>0</v>
      </c>
    </row>
    <row r="15" spans="1:16">
      <c r="A15" s="22" t="s">
        <v>7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>
        <f t="shared" si="0"/>
        <v>0</v>
      </c>
      <c r="M15" s="118">
        <f t="shared" si="1"/>
        <v>0</v>
      </c>
      <c r="N15" s="118">
        <f t="shared" si="2"/>
        <v>0</v>
      </c>
      <c r="O15" s="118">
        <f t="shared" si="3"/>
        <v>0</v>
      </c>
      <c r="P15" s="118">
        <f t="shared" si="4"/>
        <v>0</v>
      </c>
    </row>
    <row r="16" spans="1:16">
      <c r="A16" s="22" t="s">
        <v>43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>
        <f t="shared" si="0"/>
        <v>0</v>
      </c>
      <c r="M16" s="118">
        <f t="shared" si="1"/>
        <v>0</v>
      </c>
      <c r="N16" s="118">
        <f t="shared" si="2"/>
        <v>0</v>
      </c>
      <c r="O16" s="118">
        <f t="shared" si="3"/>
        <v>0</v>
      </c>
      <c r="P16" s="118">
        <f t="shared" si="4"/>
        <v>0</v>
      </c>
    </row>
    <row r="17" spans="1:16">
      <c r="A17" s="31" t="s">
        <v>42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>
        <f t="shared" si="0"/>
        <v>0</v>
      </c>
      <c r="M17" s="119">
        <f t="shared" si="1"/>
        <v>0</v>
      </c>
      <c r="N17" s="119">
        <f t="shared" si="2"/>
        <v>0</v>
      </c>
      <c r="O17" s="119">
        <f t="shared" si="3"/>
        <v>0</v>
      </c>
      <c r="P17" s="119">
        <f t="shared" si="4"/>
        <v>0</v>
      </c>
    </row>
    <row r="18" spans="1:16">
      <c r="A18" s="34" t="s">
        <v>54</v>
      </c>
      <c r="B18" s="120">
        <f>SUM(B4:B17)</f>
        <v>0</v>
      </c>
      <c r="C18" s="120">
        <f t="shared" ref="C18:K18" si="5">SUM(C4:C17)</f>
        <v>0</v>
      </c>
      <c r="D18" s="120">
        <f t="shared" si="5"/>
        <v>0</v>
      </c>
      <c r="E18" s="120">
        <f t="shared" si="5"/>
        <v>0</v>
      </c>
      <c r="F18" s="120">
        <f t="shared" si="5"/>
        <v>0</v>
      </c>
      <c r="G18" s="120">
        <f t="shared" si="5"/>
        <v>0</v>
      </c>
      <c r="H18" s="120">
        <f t="shared" si="5"/>
        <v>0</v>
      </c>
      <c r="I18" s="120">
        <f t="shared" si="5"/>
        <v>0</v>
      </c>
      <c r="J18" s="120">
        <f t="shared" si="5"/>
        <v>0</v>
      </c>
      <c r="K18" s="120">
        <f t="shared" si="5"/>
        <v>0</v>
      </c>
      <c r="L18" s="120">
        <f>SUM(L4:L17)</f>
        <v>0</v>
      </c>
      <c r="M18" s="120">
        <f t="shared" ref="M18:P18" si="6">SUM(M4:M17)</f>
        <v>0</v>
      </c>
      <c r="N18" s="120">
        <f t="shared" si="6"/>
        <v>0</v>
      </c>
      <c r="O18" s="120">
        <f t="shared" si="6"/>
        <v>0</v>
      </c>
      <c r="P18" s="120">
        <f t="shared" si="6"/>
        <v>0</v>
      </c>
    </row>
  </sheetData>
  <mergeCells count="4">
    <mergeCell ref="L2:P2"/>
    <mergeCell ref="A2:A3"/>
    <mergeCell ref="B2:F2"/>
    <mergeCell ref="G2:K2"/>
  </mergeCells>
  <pageMargins left="0.46" right="0.3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รายได้</vt:lpstr>
      <vt:lpstr>สรุป</vt:lpstr>
      <vt:lpstr>ผลงานวิชาการ</vt:lpstr>
      <vt:lpstr>2.3</vt:lpstr>
      <vt:lpstr>รายได้!Print_Titles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ubu</cp:lastModifiedBy>
  <cp:lastPrinted>2017-07-06T08:16:48Z</cp:lastPrinted>
  <dcterms:created xsi:type="dcterms:W3CDTF">2014-07-03T06:50:37Z</dcterms:created>
  <dcterms:modified xsi:type="dcterms:W3CDTF">2017-07-06T08:17:32Z</dcterms:modified>
</cp:coreProperties>
</file>